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ocuments\Vodovody a kanalizace\kalkulace\kalkulace 2024\"/>
    </mc:Choice>
  </mc:AlternateContent>
  <bookViews>
    <workbookView xWindow="0" yWindow="0" windowWidth="19200" windowHeight="11595"/>
  </bookViews>
  <sheets>
    <sheet name="Kalkulace dle MZe" sheetId="2" r:id="rId1"/>
    <sheet name="Příloha" sheetId="3" r:id="rId2"/>
  </sheets>
  <externalReferences>
    <externalReference r:id="rId3"/>
    <externalReference r:id="rId4"/>
    <externalReference r:id="rId5"/>
    <externalReference r:id="rId6"/>
    <externalReference r:id="rId7"/>
    <externalReference r:id="rId8"/>
  </externalReferences>
  <definedNames>
    <definedName name="ac">[1]Souhrn!$D$12</definedName>
    <definedName name="bez">[1]Slovnik!$G$25</definedName>
    <definedName name="clDW">'[1]Vstupy V'!$E$17</definedName>
    <definedName name="clWW">'[1]Vstupy S'!$E$17</definedName>
    <definedName name="contr.life">'[1]Spolecne vstupy'!$C$62</definedName>
    <definedName name="current">'[1]Spolecne vstupy'!$C$6</definedName>
    <definedName name="CZ_EN">[1]Slovnik!$C$1</definedName>
    <definedName name="dictionary">[2]Slovník!$C$6:$D$336</definedName>
    <definedName name="dom_collection" localSheetId="0">#REF!</definedName>
    <definedName name="dom_collection">#REF!</definedName>
    <definedName name="DoPCP">'[1]Spolecne vstupy'!$C$7</definedName>
    <definedName name="ds">'[3]Vstupy ex ante'!$E$95</definedName>
    <definedName name="ds_s">'[3]OV ex ante'!$E$8</definedName>
    <definedName name="ds_v">'[3]PV ex ante'!$E$8</definedName>
    <definedName name="du">'[3]Vstupy ex ante'!$P$5</definedName>
    <definedName name="DVSC" localSheetId="0">'Kalkulace dle MZe'!$A$1:$K$92</definedName>
    <definedName name="DVSC">#REF!</definedName>
    <definedName name="dvsc1">#REF!</definedName>
    <definedName name="f">'[3]Vstupy ex ante'!$F$88</definedName>
    <definedName name="forecast_WC_switch" localSheetId="0">[4]ReHoK!#REF!</definedName>
    <definedName name="forecast_WC_switch">[4]ReHoK!#REF!</definedName>
    <definedName name="good_life" localSheetId="0">[4]ReHoK!#REF!</definedName>
    <definedName name="good_life">[4]ReHoK!#REF!</definedName>
    <definedName name="goodwill_asset" localSheetId="0">[4]ReHoK!#REF!</definedName>
    <definedName name="goodwill_asset">[4]ReHoK!#REF!</definedName>
    <definedName name="JDSC" localSheetId="0">'Kalkulace dle MZe'!$A$1:$K$72</definedName>
    <definedName name="JDSC">#REF!</definedName>
    <definedName name="nondom_collection" localSheetId="0">#REF!</definedName>
    <definedName name="nondom_collection">#REF!</definedName>
    <definedName name="nondom_volume" localSheetId="0">#REF!</definedName>
    <definedName name="nondom_volume">#REF!</definedName>
    <definedName name="O">'[5]Vstupy ex post'!$I$5</definedName>
    <definedName name="_xlnm.Print_Area" localSheetId="0">'Kalkulace dle MZe'!$A$1:$G$100</definedName>
    <definedName name="OCF">'[3]Vstupy ex ante'!$E$5</definedName>
    <definedName name="OH">'[3]PV Cena'!$D$1</definedName>
    <definedName name="operator_costs_switch" localSheetId="0">[4]ReHoK!#REF!</definedName>
    <definedName name="operator_costs_switch">[4]ReHoK!#REF!</definedName>
    <definedName name="opm">'[1]Spolecne vstupy'!$C$15</definedName>
    <definedName name="po">[6]Obecné!$C$7</definedName>
    <definedName name="prepay_period" localSheetId="0">[4]ReHoK!#REF!</definedName>
    <definedName name="prepay_period">[4]ReHoK!#REF!</definedName>
    <definedName name="rate">'[1]Spolecne vstupy'!$C$9</definedName>
    <definedName name="S">'[5]Vstupy ex post'!$F$5</definedName>
    <definedName name="sencount" hidden="1">1</definedName>
    <definedName name="Slovnik">[1]Slovnik!$C$4:$D$318</definedName>
    <definedName name="SR">'[5]Vstupy ex post'!$E$4</definedName>
    <definedName name="VaPNaK_S">'[3]Vstupy ex ante'!$K$5</definedName>
    <definedName name="VaPNaK_V">'[3]Vstupy ex ante'!$K$4</definedName>
    <definedName name="VAT">[1]Souhrn!$H$17</definedName>
    <definedName name="vč">[1]Slovnik!$G$26</definedName>
    <definedName name="VR">'[5]Vstupy ex ante'!$E$4</definedName>
    <definedName name="waccDW">'[1]Vstupy V'!$E$15</definedName>
    <definedName name="waccWW">'[1]Vstupy S'!$E$15</definedName>
    <definedName name="WC_share_in_costs" localSheetId="0">[4]ReHoK!#REF!</definedName>
    <definedName name="WC_share_in_costs">[4]ReHoK!#REF!</definedName>
    <definedName name="work_cap_all" localSheetId="0">[4]ReHoK!#REF!</definedName>
    <definedName name="work_cap_all">[4]ReHoK!#REF!</definedName>
    <definedName name="work_cap_switch" localSheetId="0">[4]ReHoK!#REF!</definedName>
    <definedName name="work_cap_switch">[4]ReHoK!#REF!</definedName>
    <definedName name="workcap_adjust" localSheetId="0">[4]ReHoK!#REF!</definedName>
    <definedName name="workcap_adjust">[4]ReHoK!#REF!</definedName>
    <definedName name="working_capital_in_actuals_year" localSheetId="0">'[4]Už. def. ReHoK'!#REF!</definedName>
    <definedName name="working_capital_in_actuals_year">'[4]Už. def. ReHoK'!#REF!</definedName>
    <definedName name="working_capital_psp_year" localSheetId="0">[4]ReHoK!#REF!</definedName>
    <definedName name="working_capital_psp_year">[4]ReHoK!#REF!</definedName>
    <definedName name="xmax">'[3]Vstupy ex ante'!$F$86</definedName>
    <definedName name="xmin">'[3]Vstupy ex ante'!$F$87</definedName>
  </definedNames>
  <calcPr calcId="152511"/>
</workbook>
</file>

<file path=xl/calcChain.xml><?xml version="1.0" encoding="utf-8"?>
<calcChain xmlns="http://schemas.openxmlformats.org/spreadsheetml/2006/main">
  <c r="F87" i="2" l="1"/>
  <c r="G70" i="2" l="1"/>
  <c r="F70" i="2"/>
  <c r="G34" i="2"/>
  <c r="F34" i="2"/>
  <c r="E34" i="2"/>
  <c r="D34" i="2"/>
  <c r="E29" i="2"/>
  <c r="G29" i="2"/>
  <c r="F29" i="2"/>
  <c r="D29" i="2"/>
  <c r="G26" i="2"/>
  <c r="F26" i="2"/>
  <c r="E26" i="2"/>
  <c r="D26" i="2"/>
  <c r="G23" i="2"/>
  <c r="F23" i="2"/>
  <c r="E23" i="2"/>
  <c r="D23" i="2"/>
  <c r="G18" i="2"/>
  <c r="F18" i="2"/>
  <c r="E18" i="2"/>
  <c r="D18" i="2"/>
  <c r="D42" i="2" s="1"/>
  <c r="G42" i="2" l="1"/>
  <c r="G65" i="2" s="1"/>
  <c r="G67" i="2" s="1"/>
  <c r="F42" i="2"/>
  <c r="E42" i="2"/>
  <c r="G69" i="2" l="1"/>
  <c r="G71" i="2" s="1"/>
  <c r="G72" i="2" s="1"/>
  <c r="G64" i="2"/>
  <c r="F65" i="2"/>
  <c r="F64" i="2"/>
  <c r="F69" i="2" l="1"/>
  <c r="F67" i="2"/>
  <c r="F71" i="2" l="1"/>
  <c r="F72" i="2" s="1"/>
  <c r="F83" i="2"/>
  <c r="F82" i="2"/>
  <c r="F84" i="2" l="1"/>
  <c r="F85" i="2" s="1"/>
  <c r="F86" i="2"/>
</calcChain>
</file>

<file path=xl/comments1.xml><?xml version="1.0" encoding="utf-8"?>
<comments xmlns="http://schemas.openxmlformats.org/spreadsheetml/2006/main">
  <authors>
    <author>Vrána Jan</author>
  </authors>
  <commentList>
    <comment ref="B6" authorId="0" shapeId="0">
      <text>
        <r>
          <rPr>
            <sz val="8"/>
            <color indexed="81"/>
            <rFont val="Arial"/>
            <family val="2"/>
            <charset val="238"/>
          </rPr>
          <t>Název subjektu, který inkasuje od odběratelů platby za vodné a za stočné.</t>
        </r>
      </text>
    </comment>
    <comment ref="B7" authorId="0" shapeId="0">
      <text>
        <r>
          <rPr>
            <sz val="8"/>
            <color indexed="81"/>
            <rFont val="Arial"/>
            <family val="2"/>
            <charset val="238"/>
          </rPr>
          <t>Název subjektu, který má povolení k provozování infrastruktury uvedené v rozhodnutí příslušného KÚ. IČ uvedeného subjektu.</t>
        </r>
      </text>
    </comment>
    <comment ref="B8" authorId="0" shapeId="0">
      <text>
        <r>
          <rPr>
            <sz val="8"/>
            <color indexed="81"/>
            <rFont val="Arial"/>
            <family val="2"/>
            <charset val="238"/>
          </rPr>
          <t>Vlastník infrastruktury vodovodů a kanalizací k jehož provozování má subjekt povolení v řádku II. IČ uvedeného subjektu</t>
        </r>
      </text>
    </comment>
    <comment ref="B9" authorId="0" shapeId="0">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0" shapeId="0">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0" shapeId="0">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0" shapeId="0">
      <text>
        <r>
          <rPr>
            <sz val="8"/>
            <color indexed="81"/>
            <rFont val="Arial"/>
            <family val="2"/>
            <charset val="238"/>
          </rPr>
          <t>Skupina podpoložek - součet</t>
        </r>
      </text>
    </comment>
    <comment ref="B19" authorId="0" shapeId="0">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0" shapeId="0">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0" shapeId="0">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0" shapeId="0">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B23" authorId="0" shapeId="0">
      <text>
        <r>
          <rPr>
            <sz val="8"/>
            <color indexed="81"/>
            <rFont val="Arial"/>
            <family val="2"/>
            <charset val="238"/>
          </rPr>
          <t>Skupina podpoložek - součet</t>
        </r>
      </text>
    </comment>
    <comment ref="B24" authorId="0" shapeId="0">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0" shapeId="0">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0" shapeId="0">
      <text>
        <r>
          <rPr>
            <sz val="8"/>
            <color indexed="81"/>
            <rFont val="Arial"/>
            <family val="2"/>
            <charset val="238"/>
          </rPr>
          <t>Skupina podpoložek - součet</t>
        </r>
      </text>
    </comment>
    <comment ref="B27" authorId="0" shapeId="0">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0" shapeId="0">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0" shapeId="0">
      <text>
        <r>
          <rPr>
            <sz val="8"/>
            <color indexed="81"/>
            <rFont val="Arial"/>
            <family val="2"/>
            <charset val="238"/>
          </rPr>
          <t>Skupina podpoložek - součet</t>
        </r>
      </text>
    </comment>
    <comment ref="B30" authorId="0" shapeId="0">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0" shapeId="0">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0" shapeId="0">
      <text>
        <r>
          <rPr>
            <sz val="8"/>
            <color indexed="81"/>
            <rFont val="Arial"/>
            <family val="2"/>
            <charset val="238"/>
          </rPr>
          <t>Nákladem jsou finanční prostředky hrazené vlastníkovi infrastruktury vodovodu nebo kanalizace nájemcem (provozovatelem)</t>
        </r>
      </text>
    </comment>
    <comment ref="B33" authorId="0" shapeId="0">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0" shapeId="0">
      <text>
        <r>
          <rPr>
            <sz val="8"/>
            <color indexed="81"/>
            <rFont val="Arial"/>
            <family val="2"/>
            <charset val="238"/>
          </rPr>
          <t>Skupina podpoložek - součet</t>
        </r>
      </text>
    </comment>
    <comment ref="B35" authorId="0" shapeId="0">
      <text>
        <r>
          <rPr>
            <sz val="8"/>
            <color indexed="81"/>
            <rFont val="Arial"/>
            <family val="2"/>
            <charset val="238"/>
          </rPr>
          <t>Nákladem jsou platby jak za vypouštěné znečištění, tak za množství vypouštěných odpadních vod podle jiného právního předpisu.</t>
        </r>
      </text>
    </comment>
    <comment ref="B36" authorId="0" shapeId="0">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0" shapeId="0">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0" shapeId="0">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0" shapeId="0">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0" shapeId="0">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0" shapeId="0">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0" shapeId="0">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0" shapeId="0">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0" shapeId="0">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0" shapeId="0">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0" shapeId="0">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0" shapeId="0">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0" shapeId="0">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0" shapeId="0">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0" shapeId="0">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sharedStrings.xml><?xml version="1.0" encoding="utf-8"?>
<sst xmlns="http://schemas.openxmlformats.org/spreadsheetml/2006/main" count="289" uniqueCount="201">
  <si>
    <t>Tabulka č. 1</t>
  </si>
  <si>
    <t>I</t>
  </si>
  <si>
    <t>Příjemce vodného a stočného</t>
  </si>
  <si>
    <t>II</t>
  </si>
  <si>
    <t>Provozovatel - název a IČ</t>
  </si>
  <si>
    <t>III</t>
  </si>
  <si>
    <t>Vlastník - název a IČ</t>
  </si>
  <si>
    <t>IV</t>
  </si>
  <si>
    <t>Formulář A až F</t>
  </si>
  <si>
    <t>V</t>
  </si>
  <si>
    <t>Index 1 až x</t>
  </si>
  <si>
    <t>VI</t>
  </si>
  <si>
    <t>IČPE související s cenou</t>
  </si>
  <si>
    <t>Řádek</t>
  </si>
  <si>
    <t>Náklady pro výpočet ceny pro vodné a stočné</t>
  </si>
  <si>
    <t>Nákladové položky</t>
  </si>
  <si>
    <t>Měrná jednotka</t>
  </si>
  <si>
    <t>Voda pitná</t>
  </si>
  <si>
    <t>Voda odpadní</t>
  </si>
  <si>
    <t>Kalkul.</t>
  </si>
  <si>
    <t>2a</t>
  </si>
  <si>
    <t>1.</t>
  </si>
  <si>
    <t>Materiál</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</si>
  <si>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</si>
  <si>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</si>
  <si>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</si>
  <si>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</si>
  <si>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</si>
  <si>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</si>
  <si>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</si>
  <si>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</si>
  <si>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</si>
  <si>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</si>
  <si>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</si>
  <si>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</si>
  <si>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</si>
  <si>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 (plyn, pevná a kapalná energie)</t>
  </si>
  <si>
    <t>Mzdy</t>
  </si>
  <si>
    <t>3.1</t>
  </si>
  <si>
    <t>- přímé a režijní mzdy</t>
  </si>
  <si>
    <t>3.2</t>
  </si>
  <si>
    <t>- ostatní osobní náklady</t>
  </si>
  <si>
    <t>Ostatní přímé náklady</t>
  </si>
  <si>
    <t>4.1</t>
  </si>
  <si>
    <t>- odpisy</t>
  </si>
  <si>
    <t>4.2</t>
  </si>
  <si>
    <t>- opravy infrastrukturního majetku</t>
  </si>
  <si>
    <t>4.3</t>
  </si>
  <si>
    <t>- nájem infrastrukturního majetku</t>
  </si>
  <si>
    <t>4.4</t>
  </si>
  <si>
    <t>- prostředky obnovy infrastrukturního majetku</t>
  </si>
  <si>
    <t>Provozní náklady</t>
  </si>
  <si>
    <t>5.1</t>
  </si>
  <si>
    <t>- poplatky za vypouštení odpadních vod</t>
  </si>
  <si>
    <t>5.2</t>
  </si>
  <si>
    <t>- ostatní provozní náklady externí</t>
  </si>
  <si>
    <t>5.3</t>
  </si>
  <si>
    <t>- ostatní provozní náklady ve vlastní režii</t>
  </si>
  <si>
    <t>Finanční náklady</t>
  </si>
  <si>
    <t>Ostatní výnosy</t>
  </si>
  <si>
    <t>Výrobní režie</t>
  </si>
  <si>
    <t>Správní režie</t>
  </si>
  <si>
    <t xml:space="preserve">Úplné vlastní náklady vč. prostředků na obnovu </t>
  </si>
  <si>
    <t>A</t>
  </si>
  <si>
    <t>Hodnota souvisejícího infrastrukt. majetku podle VÚME</t>
  </si>
  <si>
    <t>B</t>
  </si>
  <si>
    <t>Pořizovací cena souvis. provozního hmotného majetku</t>
  </si>
  <si>
    <t>C</t>
  </si>
  <si>
    <t>Počet pracovníků</t>
  </si>
  <si>
    <t>osob</t>
  </si>
  <si>
    <t>D</t>
  </si>
  <si>
    <t>Voda pitná fakturovaná</t>
  </si>
  <si>
    <t>E</t>
  </si>
  <si>
    <t>- z toho domácnosti</t>
  </si>
  <si>
    <t>F</t>
  </si>
  <si>
    <t>Voda odpadní odváděná fakturovaná</t>
  </si>
  <si>
    <t>G</t>
  </si>
  <si>
    <t>H</t>
  </si>
  <si>
    <t>Voda srážková fakturovaná</t>
  </si>
  <si>
    <t>Voda odpadní čištěná</t>
  </si>
  <si>
    <t>J</t>
  </si>
  <si>
    <t>Pitná nebo odpadní voda převzatá</t>
  </si>
  <si>
    <t>K</t>
  </si>
  <si>
    <t>Pitná nebo odpadní voda předaná</t>
  </si>
  <si>
    <t>Pozn.:</t>
  </si>
  <si>
    <t>VÚME = vybrané údaje majetkové evidence</t>
  </si>
  <si>
    <t>Tabulka č. 2</t>
  </si>
  <si>
    <t>Kalkulovaná cena pro vodné a pro stočné</t>
  </si>
  <si>
    <t>Text</t>
  </si>
  <si>
    <t>4a</t>
  </si>
  <si>
    <t>7a</t>
  </si>
  <si>
    <t>11.</t>
  </si>
  <si>
    <t>JEDNOTKOVÉ NÁKLADY vč. prostředků na obnovu</t>
  </si>
  <si>
    <t>12.</t>
  </si>
  <si>
    <t>ÚVN včetně prostředků na obnovu</t>
  </si>
  <si>
    <t>13.</t>
  </si>
  <si>
    <t>Kalkulační zisk</t>
  </si>
  <si>
    <t>14.</t>
  </si>
  <si>
    <t>- podíl kalkulačního zisku z ÚVN (orientační ukazatel)</t>
  </si>
  <si>
    <t>%</t>
  </si>
  <si>
    <t>15.</t>
  </si>
  <si>
    <t>- z řádku 13 na rozvoj a obnovu infrastrukturního majetku</t>
  </si>
  <si>
    <t>16.</t>
  </si>
  <si>
    <t>Celkem ÚVN včetně prostředků na obnovu + zisk</t>
  </si>
  <si>
    <t>17.</t>
  </si>
  <si>
    <t>Voda fakturovaná pitná, odpadní + srážková</t>
  </si>
  <si>
    <t>18.</t>
  </si>
  <si>
    <t>CENA pro vodné, stočné</t>
  </si>
  <si>
    <t>19.</t>
  </si>
  <si>
    <t>CENA pro vodné, stočné + DPH</t>
  </si>
  <si>
    <t>Tabulka č. 3</t>
  </si>
  <si>
    <t>Kalkulovaná cena pro vodné a pro stočné při dvousložkové formě</t>
  </si>
  <si>
    <t>4b</t>
  </si>
  <si>
    <t>7b</t>
  </si>
  <si>
    <t>21.</t>
  </si>
  <si>
    <t>Pevná složka - (ÚVN + zisk)</t>
  </si>
  <si>
    <t>21.a</t>
  </si>
  <si>
    <t>- podíl z celkových ÚVN a zisku</t>
  </si>
  <si>
    <t>22.</t>
  </si>
  <si>
    <t>Pohyblivá složka - (ÚVN + zisk)</t>
  </si>
  <si>
    <t>22.a</t>
  </si>
  <si>
    <t>- z toho: ÚVN</t>
  </si>
  <si>
    <t>22.b</t>
  </si>
  <si>
    <t>23.</t>
  </si>
  <si>
    <t>Cena pohyblivé složky</t>
  </si>
  <si>
    <t>24.</t>
  </si>
  <si>
    <t>Cena pohyblivé složky + DPH</t>
  </si>
  <si>
    <t>a</t>
  </si>
  <si>
    <t>Příloha č. 19 k vyhlášce č. 428/2001 Sb.</t>
  </si>
  <si>
    <t>Oč. sk.</t>
  </si>
  <si>
    <t>mil. Kč</t>
  </si>
  <si>
    <r>
      <t>mil. m</t>
    </r>
    <r>
      <rPr>
        <vertAlign val="superscript"/>
        <sz val="9"/>
        <color theme="1"/>
        <rFont val="Arial"/>
        <family val="2"/>
        <charset val="238"/>
      </rPr>
      <t>3</t>
    </r>
  </si>
  <si>
    <t>Náklady se uvádějí v mil. Kč na 3 desetinná místa</t>
  </si>
  <si>
    <t>Řádky A a B se uvádějí v mil Kč na 2 desetinná místa</t>
  </si>
  <si>
    <t>Poznámka</t>
  </si>
  <si>
    <t>Kalkulace</t>
  </si>
  <si>
    <t>2b</t>
  </si>
  <si>
    <r>
      <t>mil. Kč / m</t>
    </r>
    <r>
      <rPr>
        <vertAlign val="superscript"/>
        <sz val="9"/>
        <color rgb="FF0070C0"/>
        <rFont val="Arial"/>
        <family val="2"/>
        <charset val="238"/>
      </rPr>
      <t>3</t>
    </r>
  </si>
  <si>
    <t>ř.10/D nebo ř.10/F+H</t>
  </si>
  <si>
    <t xml:space="preserve">mil. Kč </t>
  </si>
  <si>
    <t>ř.10</t>
  </si>
  <si>
    <t>ř.13/ř.12*100</t>
  </si>
  <si>
    <t>ř.12 + ř.13</t>
  </si>
  <si>
    <r>
      <t>mil m</t>
    </r>
    <r>
      <rPr>
        <vertAlign val="superscript"/>
        <sz val="8"/>
        <rFont val="Arial"/>
        <family val="2"/>
        <charset val="238"/>
      </rPr>
      <t>3</t>
    </r>
  </si>
  <si>
    <t>ř.D nebo F + H</t>
  </si>
  <si>
    <r>
      <t>Kč / m</t>
    </r>
    <r>
      <rPr>
        <vertAlign val="superscript"/>
        <sz val="9"/>
        <color rgb="FF0070C0"/>
        <rFont val="Arial"/>
        <family val="2"/>
        <charset val="238"/>
      </rPr>
      <t>3</t>
    </r>
  </si>
  <si>
    <t>ř.16/ř.17</t>
  </si>
  <si>
    <t>ř.18 + DPH</t>
  </si>
  <si>
    <t>formy vodného a stočného.</t>
  </si>
  <si>
    <t>mil Kč</t>
  </si>
  <si>
    <t>z ř.16</t>
  </si>
  <si>
    <t>(ř.21/ř.16)*100</t>
  </si>
  <si>
    <t>ř.16-ř.21</t>
  </si>
  <si>
    <t>ř.12*(1-(ř.21a/100))</t>
  </si>
  <si>
    <r>
      <rPr>
        <sz val="9"/>
        <color theme="0"/>
        <rFont val="Arial"/>
        <family val="2"/>
        <charset val="238"/>
      </rPr>
      <t>- z toho</t>
    </r>
    <r>
      <rPr>
        <sz val="9"/>
        <rFont val="Arial"/>
        <family val="2"/>
        <charset val="238"/>
      </rPr>
      <t>: kalkulační zisk</t>
    </r>
  </si>
  <si>
    <t>ř.22-ř.22a</t>
  </si>
  <si>
    <t>ř.22/ř.17</t>
  </si>
  <si>
    <t>ř.23+DPH</t>
  </si>
  <si>
    <t>25.</t>
  </si>
  <si>
    <t>Technické parametry pevné složky podle § 33 odst. 1 této vyhlášky (a, b, c) a výše nejnižší a nejvyšší platby za pevnou složku v Kč za rok a přípojku</t>
  </si>
  <si>
    <t>Vypracoval:</t>
  </si>
  <si>
    <t>Kontroloval:</t>
  </si>
  <si>
    <t>Telefon</t>
  </si>
  <si>
    <t>e-mail:</t>
  </si>
  <si>
    <t>Datum:</t>
  </si>
  <si>
    <t>Schválil - zástupce provozovatele:</t>
  </si>
  <si>
    <t>Obec Dolní Hořice</t>
  </si>
  <si>
    <t>A1</t>
  </si>
  <si>
    <t>00252191</t>
  </si>
  <si>
    <t>IČPE:</t>
  </si>
  <si>
    <t>Vodné</t>
  </si>
  <si>
    <t>3112-629103-00252191-1/3-00252191</t>
  </si>
  <si>
    <t>3112-652814-00252191-1/3-00252191</t>
  </si>
  <si>
    <t>Dolní Hořice</t>
  </si>
  <si>
    <t>Chotčiny</t>
  </si>
  <si>
    <t>Kladruby</t>
  </si>
  <si>
    <t>Mašovice</t>
  </si>
  <si>
    <t>Stočné</t>
  </si>
  <si>
    <t>3112-629103-00252191-3/1-00252191</t>
  </si>
  <si>
    <t>3112-629103-00252191-3/2-00252191</t>
  </si>
  <si>
    <t>3112-652814-00252191-3/1-00252191</t>
  </si>
  <si>
    <t>3112-652822-00252191-3/1-00252191</t>
  </si>
  <si>
    <t>3112-708607-00252191-3/1-00252191</t>
  </si>
  <si>
    <t>3112-726087-00252191-3/1-00252191</t>
  </si>
  <si>
    <t>3112-732907-00252191-3/1-00252191</t>
  </si>
  <si>
    <t>Horní Hořice</t>
  </si>
  <si>
    <t>Oblajovice</t>
  </si>
  <si>
    <t>Pořín</t>
  </si>
  <si>
    <t>Prasetín</t>
  </si>
  <si>
    <t>3112-652822-00252191-1/3-00252191</t>
  </si>
  <si>
    <t>IČPE</t>
  </si>
  <si>
    <t>Název IČPE</t>
  </si>
  <si>
    <t>Vlastník</t>
  </si>
  <si>
    <t>IČ</t>
  </si>
  <si>
    <t>Ing. Eva Kardová</t>
  </si>
  <si>
    <t>Pavel Rothbauer</t>
  </si>
  <si>
    <t>obec@dolnihorice.cz</t>
  </si>
  <si>
    <t>Pavel Rothbauer, starosta</t>
  </si>
  <si>
    <t>3112-629103-00252191-1/3-00252191; 3112-652822-00252191-1/3-00252191; 3112-629103-00252191-2/1-00252191;  3112-652822-00252191-2/1-00252191</t>
  </si>
  <si>
    <t>VÝPOČET (KALKULACE) CEN PRO VODNÉ A STOČNÉ PRO KALENDÁŘNÍ ROK 2024</t>
  </si>
  <si>
    <t>Kalkulace (výpočet) cen pro vodné a stočné pro rok 2024 při použití dvousložkové</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</si>
</sst>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00"/>
    <numFmt numFmtId="165" formatCode="#,##0_ ;[Red]\-#,##0\ "/>
    <numFmt numFmtId="166" formatCode="#,##0.00_ ;[Red]\-#,##0.00\ "/>
    <numFmt numFmtId="167" formatCode="&quot;$&quot;#,##0_);\(&quot;$&quot;#,##0\)"/>
    <numFmt numFmtId="168" formatCode="_-* #,##0_?_._-;\-* #,##0_?_._-;_-* &quot;-&quot;_?_._-;_-@_-"/>
    <numFmt numFmtId="169" formatCode="_-* #,##0.00_?_._-;\-* #,##0.00_?_._-;_-* &quot;-&quot;??_?_._-;_-@_-"/>
    <numFmt numFmtId="170" formatCode="_(&quot;$&quot;* #,##0_);_(&quot;$&quot;* \(#,##0\);_(&quot;$&quot;* &quot;-&quot;_);_(@_)"/>
    <numFmt numFmtId="171" formatCode="_(&quot;$&quot;* #,##0.00_);_(&quot;$&quot;* \(#,##0.00\);_(&quot;$&quot;* &quot;-&quot;??_);_(@_)"/>
    <numFmt numFmtId="172" formatCode="_(* #,##0_);_(* \(#,##0\);_(* &quot;-&quot;_);_(@_)"/>
    <numFmt numFmtId="173" formatCode="_ * #,##0_ ;_ * \-#,##0_ ;_ * &quot;-&quot;_ ;_ @_ "/>
    <numFmt numFmtId="174" formatCode="_ * #,##0.00_ ;_ * \-#,##0.00_ ;_ * &quot;-&quot;??_ ;_ @_ "/>
    <numFmt numFmtId="175" formatCode="_-* #,##0\ _F_-;\-* #,##0\ _F_-;_-* &quot;-&quot;\ _F_-;_-@_-"/>
    <numFmt numFmtId="176" formatCode="_-* #,##0.00\ _F_-;\-* #,##0.00\ _F_-;_-* &quot;-&quot;??\ _F_-;_-@_-"/>
    <numFmt numFmtId="177" formatCode="&quot;#&quot;#,##0;\-&quot;#&quot;#,##0"/>
    <numFmt numFmtId="178" formatCode="#,##0.000000_ ;[Red]\-#,##0.000000\ "/>
    <numFmt numFmtId="179" formatCode="d/m/yyyy;@"/>
    <numFmt numFmtId="180" formatCode="#,##0.000_ ;[Red]\-#,##0.000\ "/>
    <numFmt numFmtId="181" formatCode="#,##0.000"/>
    <numFmt numFmtId="182" formatCode="#,##0.0000_ ;[Red]\-#,##0.0000\ "/>
  </numFmts>
  <fonts count="34" x14ac:knownFonts="1">
    <font>
      <sz val="11"/>
      <color theme="1"/>
      <name val="Calibri"/>
      <family val="2"/>
      <charset val="238"/>
      <scheme val="minor"/>
    </font>
    <font>
      <sz val="11"/>
      <color theme="1"/>
      <name val="Calibri"/>
      <family val="2"/>
      <charset val="238"/>
      <scheme val="minor"/>
    </font>
    <font>
      <sz val="9"/>
      <color theme="1"/>
      <name val="Arial"/>
      <family val="2"/>
      <charset val="238"/>
    </font>
    <font>
      <sz val="9"/>
      <color rgb="FF0070C0"/>
      <name val="Arial"/>
      <family val="2"/>
      <charset val="238"/>
    </font>
    <font>
      <sz val="9"/>
      <name val="Arial"/>
      <family val="2"/>
      <charset val="238"/>
    </font>
    <font>
      <sz val="8"/>
      <color indexed="81"/>
      <name val="Arial"/>
      <family val="2"/>
      <charset val="238"/>
    </font>
    <font>
      <i/>
      <sz val="8"/>
      <color indexed="63"/>
      <name val="Arial"/>
      <family val="2"/>
      <charset val="238"/>
    </font>
    <font>
      <i/>
      <sz val="8"/>
      <color indexed="81"/>
      <name val="Arial"/>
      <family val="2"/>
      <charset val="238"/>
    </font>
    <font>
      <b/>
      <sz val="10"/>
      <name val="MS Sans Serif"/>
      <family val="2"/>
      <charset val="238"/>
    </font>
    <font>
      <sz val="10"/>
      <name val="Arial"/>
      <family val="2"/>
      <charset val="238"/>
    </font>
    <font>
      <sz val="10"/>
      <color indexed="0"/>
      <name val="MS Sans Serif"/>
      <family val="2"/>
      <charset val="238"/>
    </font>
    <font>
      <sz val="10"/>
      <color indexed="8"/>
      <name val="MS Sans Serif"/>
      <family val="2"/>
      <charset val="238"/>
    </font>
    <font>
      <sz val="8"/>
      <name val="Arial"/>
      <family val="2"/>
    </font>
    <font>
      <b/>
      <sz val="14"/>
      <name val="Times New Roman"/>
      <family val="1"/>
      <charset val="238"/>
    </font>
    <font>
      <sz val="14"/>
      <name val="Times New Roman"/>
      <family val="1"/>
      <charset val="238"/>
    </font>
    <font>
      <b/>
      <sz val="12"/>
      <name val="Arial"/>
      <family val="2"/>
      <charset val="238"/>
    </font>
    <font>
      <sz val="10"/>
      <name val="Helv"/>
    </font>
    <font>
      <sz val="10"/>
      <color theme="1"/>
      <name val="Arial"/>
      <family val="2"/>
      <charset val="238"/>
    </font>
    <font>
      <sz val="10"/>
      <name val="Arial CE"/>
      <charset val="238"/>
    </font>
    <font>
      <sz val="10"/>
      <name val="Arial CE"/>
      <family val="2"/>
      <charset val="238"/>
    </font>
    <font>
      <sz val="10"/>
      <name val="MS Sans Serif"/>
      <family val="2"/>
      <charset val="238"/>
    </font>
    <font>
      <sz val="10"/>
      <name val="Verdana"/>
      <family val="2"/>
      <charset val="238"/>
    </font>
    <font>
      <b/>
      <i/>
      <sz val="14"/>
      <name val="Times New Roman"/>
      <family val="1"/>
      <charset val="238"/>
    </font>
    <font>
      <b/>
      <sz val="18"/>
      <name val="Arial"/>
      <family val="2"/>
      <charset val="238"/>
    </font>
    <font>
      <b/>
      <sz val="16"/>
      <name val="Arial"/>
      <family val="2"/>
      <charset val="238"/>
    </font>
    <font>
      <b/>
      <sz val="14"/>
      <name val="Arial"/>
      <family val="2"/>
      <charset val="238"/>
    </font>
    <font>
      <b/>
      <sz val="11"/>
      <name val="Arial"/>
      <family val="2"/>
      <charset val="238"/>
    </font>
    <font>
      <b/>
      <sz val="10"/>
      <name val="Arial"/>
      <family val="2"/>
      <charset val="238"/>
    </font>
    <font>
      <vertAlign val="superscript"/>
      <sz val="9"/>
      <color theme="1"/>
      <name val="Arial"/>
      <family val="2"/>
      <charset val="238"/>
    </font>
    <font>
      <vertAlign val="superscript"/>
      <sz val="9"/>
      <color rgb="FF0070C0"/>
      <name val="Arial"/>
      <family val="2"/>
      <charset val="238"/>
    </font>
    <font>
      <vertAlign val="superscript"/>
      <sz val="8"/>
      <name val="Arial"/>
      <family val="2"/>
      <charset val="238"/>
    </font>
    <font>
      <sz val="9"/>
      <color theme="0"/>
      <name val="Arial"/>
      <family val="2"/>
      <charset val="238"/>
    </font>
    <font>
      <u/>
      <sz val="11"/>
      <color theme="10"/>
      <name val="Calibri"/>
      <family val="2"/>
      <charset val="238"/>
      <scheme val="minor"/>
    </font>
    <font>
      <b/>
      <sz val="11"/>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lightGray"/>
    </fill>
    <fill>
      <patternFill patternType="gray0625"/>
    </fill>
    <fill>
      <patternFill patternType="solid">
        <fgColor indexed="26"/>
        <bgColor indexed="64"/>
      </patternFill>
    </fill>
    <fill>
      <patternFill patternType="solid">
        <fgColor indexed="22"/>
        <bgColor indexed="22"/>
      </patternFill>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2">
    <xf numFmtId="0" fontId="0" fillId="0" borderId="0"/>
    <xf numFmtId="167" fontId="8" fillId="0" borderId="1" applyAlignment="0" applyProtection="0"/>
    <xf numFmtId="168" fontId="9" fillId="0" borderId="0" applyFont="0" applyFill="0" applyBorder="0" applyAlignment="0" applyProtection="0"/>
    <xf numFmtId="169" fontId="9" fillId="0" borderId="0" applyFont="0" applyFill="0" applyBorder="0" applyAlignment="0" applyProtection="0"/>
    <xf numFmtId="0" fontId="10" fillId="0" borderId="0" applyNumberForma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0" fillId="0" borderId="0" applyNumberFormat="0" applyFill="0" applyBorder="0" applyAlignment="0" applyProtection="0"/>
    <xf numFmtId="172" fontId="11"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38" fontId="12" fillId="3"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4" borderId="0"/>
    <xf numFmtId="0" fontId="14" fillId="5" borderId="0"/>
    <xf numFmtId="0" fontId="15" fillId="0" borderId="0"/>
    <xf numFmtId="10" fontId="12" fillId="6" borderId="2" applyNumberFormat="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16" fillId="0" borderId="0"/>
    <xf numFmtId="0" fontId="9" fillId="0" borderId="0"/>
    <xf numFmtId="0" fontId="9" fillId="0" borderId="0"/>
    <xf numFmtId="0" fontId="17" fillId="0" borderId="0"/>
    <xf numFmtId="0" fontId="18" fillId="0" borderId="0"/>
    <xf numFmtId="0" fontId="9" fillId="0" borderId="0"/>
    <xf numFmtId="0" fontId="18" fillId="0" borderId="0"/>
    <xf numFmtId="0" fontId="19" fillId="0" borderId="0"/>
    <xf numFmtId="0" fontId="20" fillId="0" borderId="0"/>
    <xf numFmtId="0" fontId="9" fillId="0" borderId="0"/>
    <xf numFmtId="0" fontId="19" fillId="0" borderId="0">
      <alignment vertical="top"/>
    </xf>
    <xf numFmtId="0" fontId="17" fillId="0" borderId="0"/>
    <xf numFmtId="0" fontId="19" fillId="0" borderId="0"/>
    <xf numFmtId="0" fontId="18" fillId="0" borderId="0"/>
    <xf numFmtId="0" fontId="21" fillId="0" borderId="0"/>
    <xf numFmtId="0" fontId="9" fillId="0" borderId="0"/>
    <xf numFmtId="0" fontId="1" fillId="0" borderId="0"/>
    <xf numFmtId="0" fontId="9" fillId="0" borderId="0"/>
    <xf numFmtId="0" fontId="9" fillId="0" borderId="0"/>
    <xf numFmtId="0" fontId="22" fillId="0" borderId="0"/>
    <xf numFmtId="10" fontId="9" fillId="0" borderId="0" applyFont="0" applyFill="0" applyBorder="0" applyAlignment="0" applyProtection="0"/>
    <xf numFmtId="9" fontId="18" fillId="0" borderId="0" applyFont="0" applyFill="0" applyBorder="0" applyAlignment="0" applyProtection="0"/>
    <xf numFmtId="0" fontId="20" fillId="0" borderId="0"/>
    <xf numFmtId="0" fontId="23" fillId="0" borderId="0"/>
    <xf numFmtId="0" fontId="24" fillId="7" borderId="0"/>
    <xf numFmtId="0" fontId="25" fillId="0" borderId="0"/>
    <xf numFmtId="0" fontId="15" fillId="0" borderId="0"/>
    <xf numFmtId="0" fontId="26" fillId="0" borderId="0"/>
    <xf numFmtId="0" fontId="27" fillId="0" borderId="0"/>
    <xf numFmtId="175" fontId="9" fillId="0" borderId="0" applyFon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cellStyleXfs>
  <cellXfs count="104">
    <xf numFmtId="0" fontId="0" fillId="0" borderId="0" xfId="0"/>
    <xf numFmtId="0" fontId="2" fillId="0" borderId="0" xfId="0" applyFont="1" applyAlignment="1">
      <alignment vertical="center"/>
    </xf>
    <xf numFmtId="0" fontId="2" fillId="0" borderId="0" xfId="0" applyFont="1" applyAlignment="1">
      <alignment horizontal="right" vertical="center" inden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left" vertical="center" indent="1"/>
    </xf>
    <xf numFmtId="49"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indent="1"/>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wrapText="1" indent="1"/>
    </xf>
    <xf numFmtId="49" fontId="3" fillId="0" borderId="2" xfId="0" applyNumberFormat="1" applyFont="1" applyBorder="1" applyAlignment="1">
      <alignment horizontal="left" vertical="center" indent="1"/>
    </xf>
    <xf numFmtId="166" fontId="4" fillId="0" borderId="2" xfId="0" applyNumberFormat="1" applyFont="1" applyBorder="1" applyAlignment="1">
      <alignment vertical="center"/>
    </xf>
    <xf numFmtId="178" fontId="4" fillId="0" borderId="2" xfId="0" applyNumberFormat="1" applyFont="1" applyBorder="1" applyAlignment="1">
      <alignment vertical="center"/>
    </xf>
    <xf numFmtId="165" fontId="4" fillId="0" borderId="2" xfId="0" applyNumberFormat="1" applyFont="1" applyBorder="1" applyAlignment="1">
      <alignment vertical="center"/>
    </xf>
    <xf numFmtId="178" fontId="4" fillId="0" borderId="2" xfId="0" applyNumberFormat="1" applyFont="1" applyFill="1" applyBorder="1" applyAlignment="1">
      <alignment vertical="center"/>
    </xf>
    <xf numFmtId="166" fontId="3" fillId="0" borderId="2" xfId="0" applyNumberFormat="1" applyFont="1" applyFill="1" applyBorder="1" applyAlignment="1">
      <alignment horizontal="center" vertical="center"/>
    </xf>
    <xf numFmtId="166" fontId="3" fillId="0" borderId="2" xfId="0" applyNumberFormat="1" applyFont="1" applyBorder="1" applyAlignment="1">
      <alignment horizontal="center" vertical="center"/>
    </xf>
    <xf numFmtId="178" fontId="3" fillId="0" borderId="2" xfId="0" applyNumberFormat="1" applyFont="1" applyFill="1" applyBorder="1" applyAlignment="1">
      <alignment vertical="center"/>
    </xf>
    <xf numFmtId="178" fontId="3" fillId="0" borderId="2" xfId="0" applyNumberFormat="1" applyFont="1" applyBorder="1" applyAlignment="1">
      <alignment vertical="center"/>
    </xf>
    <xf numFmtId="0" fontId="4" fillId="0" borderId="2" xfId="0" applyFont="1" applyBorder="1" applyAlignment="1">
      <alignment horizontal="left" vertical="center" indent="1"/>
    </xf>
    <xf numFmtId="49" fontId="4" fillId="0" borderId="2" xfId="0" applyNumberFormat="1" applyFont="1" applyBorder="1" applyAlignment="1">
      <alignment horizontal="left" vertical="center" indent="1"/>
    </xf>
    <xf numFmtId="0" fontId="4" fillId="0" borderId="2" xfId="0" applyFont="1" applyBorder="1" applyAlignment="1">
      <alignment horizontal="center" vertical="center"/>
    </xf>
    <xf numFmtId="166" fontId="4" fillId="0" borderId="2" xfId="0" applyNumberFormat="1" applyFont="1" applyFill="1" applyBorder="1" applyAlignment="1">
      <alignment vertical="center"/>
    </xf>
    <xf numFmtId="165" fontId="4" fillId="0" borderId="2" xfId="0" applyNumberFormat="1" applyFont="1" applyFill="1" applyBorder="1" applyAlignment="1">
      <alignment vertical="center"/>
    </xf>
    <xf numFmtId="0" fontId="4" fillId="0" borderId="2" xfId="0" applyFont="1" applyBorder="1" applyAlignment="1">
      <alignment horizontal="center" vertical="center" wrapText="1"/>
    </xf>
    <xf numFmtId="3" fontId="4"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3" fillId="0" borderId="0" xfId="0" applyFont="1"/>
    <xf numFmtId="49" fontId="0" fillId="0" borderId="0" xfId="0" applyNumberFormat="1" applyAlignment="1">
      <alignment horizontal="center"/>
    </xf>
    <xf numFmtId="0" fontId="0" fillId="0" borderId="0" xfId="0" applyAlignment="1">
      <alignment horizontal="center"/>
    </xf>
    <xf numFmtId="180" fontId="4" fillId="0" borderId="13" xfId="0" applyNumberFormat="1" applyFont="1" applyBorder="1" applyAlignment="1">
      <alignment vertical="center"/>
    </xf>
    <xf numFmtId="0" fontId="2" fillId="8" borderId="0" xfId="0" applyFont="1" applyFill="1" applyAlignment="1">
      <alignment vertical="center"/>
    </xf>
    <xf numFmtId="0" fontId="31" fillId="8" borderId="0" xfId="0" applyFont="1" applyFill="1" applyAlignment="1">
      <alignment vertical="center"/>
    </xf>
    <xf numFmtId="181" fontId="3" fillId="0" borderId="2" xfId="0" applyNumberFormat="1" applyFont="1" applyBorder="1" applyAlignment="1">
      <alignment vertical="center"/>
    </xf>
    <xf numFmtId="181" fontId="4" fillId="0" borderId="2" xfId="0" applyNumberFormat="1" applyFont="1" applyBorder="1" applyAlignment="1">
      <alignment vertical="center"/>
    </xf>
    <xf numFmtId="180" fontId="4" fillId="0" borderId="2" xfId="0" applyNumberFormat="1" applyFont="1" applyBorder="1" applyAlignment="1">
      <alignment vertical="center"/>
    </xf>
    <xf numFmtId="182" fontId="4" fillId="0" borderId="2" xfId="0" applyNumberFormat="1" applyFont="1" applyBorder="1" applyAlignment="1">
      <alignment vertical="center"/>
    </xf>
    <xf numFmtId="182" fontId="4" fillId="0" borderId="2"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6" fontId="2"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165" fontId="3" fillId="0" borderId="3"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3" fontId="4" fillId="8" borderId="3" xfId="0" applyNumberFormat="1" applyFont="1" applyFill="1" applyBorder="1" applyAlignment="1">
      <alignment horizontal="left" vertical="center"/>
    </xf>
    <xf numFmtId="3" fontId="4" fillId="8" borderId="4" xfId="0" applyNumberFormat="1" applyFont="1" applyFill="1" applyBorder="1" applyAlignment="1">
      <alignment horizontal="left" vertical="center"/>
    </xf>
    <xf numFmtId="3" fontId="4" fillId="8" borderId="5" xfId="0" applyNumberFormat="1" applyFont="1" applyFill="1" applyBorder="1" applyAlignment="1">
      <alignment horizontal="left" vertical="center"/>
    </xf>
    <xf numFmtId="0" fontId="32" fillId="8" borderId="3" xfId="51" applyFill="1" applyBorder="1" applyAlignment="1">
      <alignment horizontal="left" vertical="center"/>
    </xf>
    <xf numFmtId="179" fontId="4" fillId="8" borderId="3" xfId="0" applyNumberFormat="1" applyFont="1" applyFill="1" applyBorder="1" applyAlignment="1">
      <alignment horizontal="left" vertical="center"/>
    </xf>
    <xf numFmtId="179" fontId="4" fillId="8" borderId="4" xfId="0" applyNumberFormat="1" applyFont="1" applyFill="1" applyBorder="1" applyAlignment="1">
      <alignment horizontal="left" vertical="center"/>
    </xf>
    <xf numFmtId="179" fontId="4" fillId="8" borderId="5" xfId="0" applyNumberFormat="1" applyFont="1" applyFill="1" applyBorder="1" applyAlignment="1">
      <alignment horizontal="left" vertical="center"/>
    </xf>
  </cellXfs>
  <cellStyles count="52">
    <cellStyle name="Border" xfId="1"/>
    <cellStyle name="Comma [0]_7F Calendar" xfId="2"/>
    <cellStyle name="Comma_7F Calendar" xfId="3"/>
    <cellStyle name="Comma0" xfId="4"/>
    <cellStyle name="Currency [0]_7F Calendar" xfId="5"/>
    <cellStyle name="Currency_7F Calendar" xfId="6"/>
    <cellStyle name="Currency0" xfId="7"/>
    <cellStyle name="čárky [0]_List1" xfId="8"/>
    <cellStyle name="Dezimal [0]_laroux" xfId="9"/>
    <cellStyle name="Dezimal_laroux" xfId="10"/>
    <cellStyle name="Grey" xfId="11"/>
    <cellStyle name="Heading 1" xfId="12"/>
    <cellStyle name="Heading 2" xfId="13"/>
    <cellStyle name="Headline I" xfId="14"/>
    <cellStyle name="Headline II" xfId="15"/>
    <cellStyle name="Headline III" xfId="16"/>
    <cellStyle name="Hypertextový odkaz" xfId="51" builtinId="8"/>
    <cellStyle name="Input [yellow]" xfId="17"/>
    <cellStyle name="Milliers [0]_laroux" xfId="18"/>
    <cellStyle name="Milliers_laroux" xfId="19"/>
    <cellStyle name="Normal - Style1" xfId="20"/>
    <cellStyle name="Normal_7F Calendar" xfId="21"/>
    <cellStyle name="Normální" xfId="0" builtinId="0"/>
    <cellStyle name="normální 10" xfId="22"/>
    <cellStyle name="normální 11" xfId="23"/>
    <cellStyle name="Normální 12" xfId="24"/>
    <cellStyle name="normální 2" xfId="25"/>
    <cellStyle name="normální 2 2" xfId="26"/>
    <cellStyle name="normální 2 3" xfId="27"/>
    <cellStyle name="normální 3" xfId="28"/>
    <cellStyle name="normální 3 2" xfId="29"/>
    <cellStyle name="normální 3 3" xfId="30"/>
    <cellStyle name="Normální 4" xfId="31"/>
    <cellStyle name="normální 4 2" xfId="32"/>
    <cellStyle name="normální 5" xfId="33"/>
    <cellStyle name="normální 5 2" xfId="34"/>
    <cellStyle name="normální 6" xfId="35"/>
    <cellStyle name="normální 7" xfId="36"/>
    <cellStyle name="normální 8" xfId="37"/>
    <cellStyle name="normální 9" xfId="38"/>
    <cellStyle name="oem name" xfId="39"/>
    <cellStyle name="Percent [2]" xfId="40"/>
    <cellStyle name="procent 2" xfId="41"/>
    <cellStyle name="Standard_Forecast" xfId="42"/>
    <cellStyle name="Styl1" xfId="43"/>
    <cellStyle name="Styl2" xfId="44"/>
    <cellStyle name="Styl3" xfId="45"/>
    <cellStyle name="Styl4" xfId="46"/>
    <cellStyle name="Styl5" xfId="47"/>
    <cellStyle name="Styl6" xfId="48"/>
    <cellStyle name="ţ_x001d_đ-_x000c_0˙ý_x000c_#˙U_x0001_j_x000b_t_x0011__x0007__x0001__x0001_" xfId="49"/>
    <cellStyle name="Total"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era.rouckova/Plocha/VST%20smlouva/VST_Modely_110902%20-%20platn&#233;/FM_vII.0.9_VST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Modely/e_Vyrovn&#225;vac&#237;%20n&#225;stroj/&#218;prava/Vyrovnavaci%20nastroj%20v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era.rouckova/Local%20Settings/Temporary%20Internet%20Files/Content.Outlook/1CWXAV22/VN_vII%200%209_VSTv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dely/Finan&#269;n&#237;%20model/&#218;prava%20v4/Financni%20model%20v3.0.4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Vr&#225;na\2013_vypocet\n&#225;jemn&#233;%20celkem%20130%20mil.%20(v%20b&#283;&#382;n&#253;ch%20cen&#225;ch)\VN_vII.0.9_VSTv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5;borsko/1005%20Aktualizace%20PM/100525%20Start/02_Soutez/VKJ&#268;/Vyrovnavaci%20nastroj%20v1.3.3J&#2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Info"/>
      <sheetName val="Spolecne vstupy"/>
      <sheetName val="Najemne V"/>
      <sheetName val="Najemne S"/>
      <sheetName val="Vstupy V"/>
      <sheetName val="Vypocty V"/>
      <sheetName val="Vystupy V"/>
      <sheetName val="Vstupy S"/>
      <sheetName val="Vypocty S"/>
      <sheetName val="Vystupy S"/>
      <sheetName val="Souhrn"/>
      <sheetName val="Kalkulace"/>
      <sheetName val="Slovnik"/>
    </sheetNames>
    <sheetDataSet>
      <sheetData sheetId="0">
        <row r="26">
          <cell r="E26" t="str">
            <v>Vodovody a kanalizace Jižní Čechy, a.s.</v>
          </cell>
        </row>
      </sheetData>
      <sheetData sheetId="1"/>
      <sheetData sheetId="2">
        <row r="6">
          <cell r="C6">
            <v>2011</v>
          </cell>
        </row>
        <row r="7">
          <cell r="C7">
            <v>5</v>
          </cell>
        </row>
        <row r="9">
          <cell r="C9">
            <v>0.19</v>
          </cell>
        </row>
        <row r="15">
          <cell r="C15">
            <v>1</v>
          </cell>
        </row>
        <row r="62">
          <cell r="C62">
            <v>10</v>
          </cell>
        </row>
      </sheetData>
      <sheetData sheetId="3"/>
      <sheetData sheetId="4"/>
      <sheetData sheetId="5">
        <row r="2">
          <cell r="E2">
            <v>2010</v>
          </cell>
        </row>
        <row r="15">
          <cell r="E15">
            <v>7.0000000000000007E-2</v>
          </cell>
        </row>
        <row r="17">
          <cell r="E17">
            <v>10</v>
          </cell>
        </row>
      </sheetData>
      <sheetData sheetId="6"/>
      <sheetData sheetId="7">
        <row r="28">
          <cell r="E28">
            <v>2010</v>
          </cell>
        </row>
      </sheetData>
      <sheetData sheetId="8">
        <row r="2">
          <cell r="E2">
            <v>2010</v>
          </cell>
        </row>
        <row r="15">
          <cell r="E15">
            <v>7.0000000000000007E-2</v>
          </cell>
        </row>
        <row r="17">
          <cell r="E17">
            <v>10</v>
          </cell>
        </row>
      </sheetData>
      <sheetData sheetId="9"/>
      <sheetData sheetId="10">
        <row r="28">
          <cell r="E28">
            <v>2010</v>
          </cell>
        </row>
      </sheetData>
      <sheetData sheetId="11">
        <row r="17">
          <cell r="H17">
            <v>0.1</v>
          </cell>
        </row>
      </sheetData>
      <sheetData sheetId="12"/>
      <sheetData sheetId="13">
        <row r="1">
          <cell r="C1">
            <v>1</v>
          </cell>
        </row>
        <row r="4">
          <cell r="C4" t="str">
            <v>rok</v>
          </cell>
          <cell r="D4" t="str">
            <v>year</v>
          </cell>
        </row>
        <row r="5">
          <cell r="C5" t="str">
            <v>ZÁKLADNÍ VSTUPNÍ DATA</v>
          </cell>
          <cell r="D5" t="str">
            <v>KEY GENERAL INPUTS</v>
          </cell>
        </row>
        <row r="6">
          <cell r="C6" t="str">
            <v>VSTUPY PRO OBĚ SLOŽKY</v>
          </cell>
          <cell r="D6" t="str">
            <v>SHARED INPUTS</v>
          </cell>
        </row>
        <row r="7">
          <cell r="C7" t="str">
            <v>Historický rok</v>
          </cell>
          <cell r="D7" t="str">
            <v>Historical year</v>
          </cell>
        </row>
        <row r="8">
          <cell r="C8" t="str">
            <v>Délka trvání cenové fixace</v>
          </cell>
          <cell r="D8" t="str">
            <v>Duration of Price Control Period</v>
          </cell>
        </row>
        <row r="9">
          <cell r="C9" t="str">
            <v>Zbývající délka smlouvy</v>
          </cell>
          <cell r="D9" t="str">
            <v>Remaining contract life</v>
          </cell>
        </row>
        <row r="10">
          <cell r="C10" t="str">
            <v>Požadované VaPNaK</v>
          </cell>
          <cell r="D10" t="str">
            <v>Required WACC</v>
          </cell>
        </row>
        <row r="11">
          <cell r="C11" t="str">
            <v>Základní hodnota</v>
          </cell>
          <cell r="D11" t="str">
            <v>Base Value</v>
          </cell>
        </row>
        <row r="12">
          <cell r="C12" t="str">
            <v>Upravená hodnota (pro provozní společnost)</v>
          </cell>
          <cell r="D12" t="str">
            <v>Adjusted value of WACC (for Operator)</v>
          </cell>
        </row>
        <row r="13">
          <cell r="C13" t="str">
            <v>Standardní měřítko pro pohledávky (dny)</v>
          </cell>
          <cell r="D13" t="str">
            <v>Benchmark figure for accounts receivable (days)</v>
          </cell>
        </row>
        <row r="14">
          <cell r="C14" t="str">
            <v>Standardní měřítko pro závazky (dny)</v>
          </cell>
          <cell r="D14" t="str">
            <v>Benchmark figure for accounts payable (days)</v>
          </cell>
        </row>
        <row r="15">
          <cell r="C15" t="str">
            <v>Odhad roční inflace</v>
          </cell>
          <cell r="D15" t="str">
            <v>Forecast inflation</v>
          </cell>
        </row>
        <row r="16">
          <cell r="C16" t="str">
            <v>Cenový index</v>
          </cell>
          <cell r="D16" t="str">
            <v>Inflation index</v>
          </cell>
        </row>
        <row r="17">
          <cell r="C17" t="str">
            <v>Výchozí rok</v>
          </cell>
          <cell r="D17" t="str">
            <v>Base Year</v>
          </cell>
        </row>
        <row r="18">
          <cell r="C18" t="str">
            <v>První období cenové fixace</v>
          </cell>
          <cell r="D18" t="str">
            <v>1st price control period</v>
          </cell>
        </row>
        <row r="19">
          <cell r="C19" t="str">
            <v>Druhé období cenové fixace</v>
          </cell>
          <cell r="D19" t="str">
            <v>2nd price control period</v>
          </cell>
        </row>
        <row r="20">
          <cell r="C20" t="str">
            <v>Vstupy z externích modulů</v>
          </cell>
          <cell r="D20" t="str">
            <v>Inputs from off model modules</v>
          </cell>
        </row>
        <row r="21">
          <cell r="C21" t="str">
            <v>Přímé uživatelské vstupy</v>
          </cell>
          <cell r="D21" t="str">
            <v>Direct inputs</v>
          </cell>
        </row>
        <row r="22">
          <cell r="C22" t="str">
            <v>Uživatelské vstupy - přepis předvolených hodnot</v>
          </cell>
          <cell r="D22" t="str">
            <v>User input - overriding default approach</v>
          </cell>
        </row>
        <row r="23">
          <cell r="C23" t="str">
            <v>Údaje mimo modelované období</v>
          </cell>
          <cell r="D23" t="str">
            <v>Data outside time period of relevance</v>
          </cell>
        </row>
        <row r="24">
          <cell r="C24" t="str">
            <v>Takto označené řádky vyžadují některé Přímé uživatelské vstupy</v>
          </cell>
          <cell r="D24" t="str">
            <v>The rows introduced by this sign require some Direct inputs</v>
          </cell>
        </row>
        <row r="25">
          <cell r="C25" t="str">
            <v>VSTUPY PRO VODNÉ</v>
          </cell>
          <cell r="D25" t="str">
            <v>INPUTS FOR DRINKING WATER</v>
          </cell>
          <cell r="G25" t="str">
            <v xml:space="preserve"> - bez odpisů</v>
          </cell>
        </row>
        <row r="26">
          <cell r="C26" t="str">
            <v>Vstupy vlastníka</v>
          </cell>
          <cell r="D26" t="str">
            <v>Inputs by Owner</v>
          </cell>
          <cell r="G26" t="str">
            <v xml:space="preserve"> (včetně odpisů)</v>
          </cell>
        </row>
        <row r="27">
          <cell r="C27" t="str">
            <v>Nájemné</v>
          </cell>
          <cell r="D27" t="str">
            <v>Rent</v>
          </cell>
        </row>
        <row r="28">
          <cell r="C28" t="str">
            <v>Přístup k vyhlazení ceny</v>
          </cell>
          <cell r="D28" t="str">
            <v>Approach to tariff smoothing</v>
          </cell>
        </row>
        <row r="29">
          <cell r="C29" t="str">
            <v>Žádné / konstantní růst</v>
          </cell>
          <cell r="D29" t="str">
            <v>None / constant increase</v>
          </cell>
        </row>
        <row r="30">
          <cell r="C30" t="str">
            <v>% ročního reálného růstu pro konstantní nárůst</v>
          </cell>
          <cell r="D30" t="str">
            <v xml:space="preserve">If constant increase, % annual real increase </v>
          </cell>
        </row>
        <row r="31">
          <cell r="C31" t="str">
            <v>Vstupy vlastníka / provozovatele</v>
          </cell>
          <cell r="D31" t="str">
            <v>Inputs by Owner / Operator</v>
          </cell>
        </row>
        <row r="32">
          <cell r="C32" t="str">
            <v>Výroba</v>
          </cell>
          <cell r="D32" t="str">
            <v>Production</v>
          </cell>
        </row>
        <row r="33">
          <cell r="C33" t="str">
            <v>Voda vyčištěná (vlastní ČOV)</v>
          </cell>
          <cell r="D33" t="str">
            <v>Volume treated by own WWTP</v>
          </cell>
        </row>
        <row r="34">
          <cell r="C34" t="str">
            <v>Voda vyčištěná (jiná ČOV)</v>
          </cell>
          <cell r="D34" t="str">
            <v>Volume treated by other WWTP</v>
          </cell>
        </row>
        <row r="35">
          <cell r="C35" t="str">
            <v>Voda vyčištěná - celkem</v>
          </cell>
          <cell r="D35" t="str">
            <v>Total volume treated</v>
          </cell>
        </row>
        <row r="36">
          <cell r="C36" t="str">
            <v xml:space="preserve"> - objem vody vyrobené</v>
          </cell>
          <cell r="D36" t="str">
            <v xml:space="preserve"> - volume produced</v>
          </cell>
        </row>
        <row r="37">
          <cell r="C37" t="str">
            <v xml:space="preserve"> - objem vody převzaté</v>
          </cell>
          <cell r="D37" t="str">
            <v xml:space="preserve"> - volume purchased in bulk</v>
          </cell>
        </row>
        <row r="38">
          <cell r="C38" t="str">
            <v xml:space="preserve"> - objem vody předané</v>
          </cell>
          <cell r="D38" t="str">
            <v xml:space="preserve"> - volume sold in bulk</v>
          </cell>
        </row>
        <row r="39">
          <cell r="C39" t="str">
            <v>Voda k realizaci</v>
          </cell>
          <cell r="D39" t="str">
            <v>Total input water</v>
          </cell>
        </row>
        <row r="40">
          <cell r="C40" t="str">
            <v>Objem vody dodané</v>
          </cell>
          <cell r="D40" t="str">
            <v>Volumes supplied</v>
          </cell>
        </row>
        <row r="41">
          <cell r="C41" t="str">
            <v xml:space="preserve"> - domácnosti</v>
          </cell>
          <cell r="D41" t="str">
            <v xml:space="preserve"> - households</v>
          </cell>
        </row>
        <row r="42">
          <cell r="C42" t="str">
            <v xml:space="preserve"> - ostatní</v>
          </cell>
          <cell r="D42" t="str">
            <v xml:space="preserve"> - non-households</v>
          </cell>
        </row>
        <row r="43">
          <cell r="C43" t="str">
            <v>(včetně dešťové)</v>
          </cell>
          <cell r="D43" t="str">
            <v>(rainwater included)</v>
          </cell>
        </row>
        <row r="44">
          <cell r="C44" t="str">
            <v>Objem vody dodané - celkem</v>
          </cell>
          <cell r="D44" t="str">
            <v>Total volume supplied</v>
          </cell>
        </row>
        <row r="45">
          <cell r="C45" t="str">
            <v>Objem vody odvedené</v>
          </cell>
          <cell r="D45" t="str">
            <v>Volume collected</v>
          </cell>
        </row>
        <row r="46">
          <cell r="C46" t="str">
            <v>Voda odpadní odváděná fakturovatelná</v>
          </cell>
          <cell r="D46" t="str">
            <v>Wastewater collected and billed</v>
          </cell>
        </row>
        <row r="47">
          <cell r="C47" t="str">
            <v>Přístup k Očekávání</v>
          </cell>
          <cell r="D47" t="str">
            <v>Expectations approach</v>
          </cell>
        </row>
        <row r="48">
          <cell r="C48" t="str">
            <v>Úspěšnost výběru pohledávek</v>
          </cell>
          <cell r="D48" t="str">
            <v>Collection Rate</v>
          </cell>
        </row>
        <row r="49">
          <cell r="C49" t="str">
            <v>Vstupy provozovatele</v>
          </cell>
          <cell r="D49" t="str">
            <v>Inputs by Operator</v>
          </cell>
        </row>
        <row r="50">
          <cell r="C50" t="str">
            <v>Vstupní ReHoM</v>
          </cell>
          <cell r="D50" t="str">
            <v>Initial RAB</v>
          </cell>
        </row>
        <row r="51">
          <cell r="C51" t="str">
            <v>Infrastrukturní majetek</v>
          </cell>
          <cell r="D51" t="str">
            <v>Infrastructure assets</v>
          </cell>
        </row>
        <row r="52">
          <cell r="C52" t="str">
            <v>Provozní majetek</v>
          </cell>
          <cell r="D52" t="str">
            <v>Operational assets</v>
          </cell>
        </row>
        <row r="53">
          <cell r="C53" t="str">
            <v>Účetní odpisy stávajícího majetku</v>
          </cell>
          <cell r="D53" t="str">
            <v>Accounting depreciation for existing assets</v>
          </cell>
        </row>
        <row r="54">
          <cell r="C54" t="str">
            <v>Odpisy infrastrukturního majetku</v>
          </cell>
          <cell r="D54" t="str">
            <v>Depreciation of infrastructure assets</v>
          </cell>
        </row>
        <row r="55">
          <cell r="C55" t="str">
            <v>Odpisy provozního majetku</v>
          </cell>
          <cell r="D55" t="str">
            <v>Depreciation of operartional assets</v>
          </cell>
        </row>
        <row r="56">
          <cell r="C56" t="str">
            <v>Regulatorní odpisy stávajícího majetku</v>
          </cell>
          <cell r="D56" t="str">
            <v>Regulatory depreciation for existing assets</v>
          </cell>
        </row>
        <row r="57">
          <cell r="C57" t="str">
            <v>Investiční náklady</v>
          </cell>
          <cell r="D57" t="str">
            <v>Capex</v>
          </cell>
        </row>
        <row r="58">
          <cell r="C58" t="str">
            <v>Odpisy plánovaných investic</v>
          </cell>
          <cell r="D58" t="str">
            <v>Depreciation for planned capex</v>
          </cell>
        </row>
        <row r="59">
          <cell r="C59" t="str">
            <v>(za celou společnost)</v>
          </cell>
          <cell r="D59" t="str">
            <v>(whole company)</v>
          </cell>
        </row>
        <row r="60">
          <cell r="C60" t="str">
            <v xml:space="preserve"> jako % vstupní ceny</v>
          </cell>
          <cell r="D60" t="str">
            <v xml:space="preserve"> as % of original Capex</v>
          </cell>
        </row>
        <row r="61">
          <cell r="C61" t="str">
            <v>Přidělení provozního majetku na danou službu</v>
          </cell>
          <cell r="D61" t="str">
            <v>Apportionment of operational assets to contract</v>
          </cell>
        </row>
        <row r="62">
          <cell r="C62" t="str">
            <v>Odprodej majetku</v>
          </cell>
          <cell r="D62" t="str">
            <v>Asset disposals</v>
          </cell>
        </row>
        <row r="63">
          <cell r="C63" t="str">
            <v>Zásoby</v>
          </cell>
          <cell r="D63" t="str">
            <v>Inventory</v>
          </cell>
        </row>
        <row r="64">
          <cell r="C64" t="str">
            <v>Zbývající předplacené nájemné</v>
          </cell>
          <cell r="D64" t="str">
            <v>Outstanding pre-paid rent</v>
          </cell>
        </row>
        <row r="65">
          <cell r="C65" t="str">
            <v>Zbývající Očekávání</v>
          </cell>
          <cell r="D65" t="str">
            <v>Outstanding Expectations</v>
          </cell>
        </row>
        <row r="66">
          <cell r="C66" t="str">
            <v>Provozní náklady</v>
          </cell>
          <cell r="D66" t="str">
            <v>Opex</v>
          </cell>
        </row>
        <row r="67">
          <cell r="C67" t="str">
            <v>1. Materiál</v>
          </cell>
          <cell r="D67" t="str">
            <v>1. Material</v>
          </cell>
        </row>
        <row r="68">
          <cell r="C68" t="str">
            <v>1.1 surová voda podzemní + povrchová</v>
          </cell>
          <cell r="D68" t="str">
            <v>1.1 raw water - surface and groundwater</v>
          </cell>
        </row>
        <row r="69">
          <cell r="C69" t="str">
            <v>1.2 pitná voda převzatá + odpadní voda předaná k čištění</v>
          </cell>
          <cell r="D69" t="str">
            <v xml:space="preserve">1.2 drinking water purchased in bulk and wastewater </v>
          </cell>
        </row>
        <row r="70">
          <cell r="C70" t="str">
            <v>1.3 chemikálie</v>
          </cell>
          <cell r="D70" t="str">
            <v>1.3 chemicals</v>
          </cell>
        </row>
        <row r="71">
          <cell r="C71" t="str">
            <v>1.4 ostatní materiál</v>
          </cell>
          <cell r="D71" t="str">
            <v>1.4 other material</v>
          </cell>
        </row>
        <row r="72">
          <cell r="C72" t="str">
            <v>2. Energie</v>
          </cell>
          <cell r="D72" t="str">
            <v>2. Energy</v>
          </cell>
        </row>
        <row r="73">
          <cell r="C73" t="str">
            <v>2.1 elektrická energie</v>
          </cell>
          <cell r="D73" t="str">
            <v>2.1 electrical energy</v>
          </cell>
        </row>
        <row r="74">
          <cell r="C74" t="str">
            <v>2.2 ostatní energie (plyn, pevná a kapalná paliva)</v>
          </cell>
          <cell r="D74" t="str">
            <v>2.2 other energy (gaseous, solid and liquid fuels)</v>
          </cell>
        </row>
        <row r="75">
          <cell r="C75" t="str">
            <v>3. Mzdy</v>
          </cell>
          <cell r="D75" t="str">
            <v>3. Wages</v>
          </cell>
        </row>
        <row r="76">
          <cell r="C76" t="str">
            <v>3.1 přímé mzdy</v>
          </cell>
          <cell r="D76" t="str">
            <v>3.1 direct wages</v>
          </cell>
        </row>
        <row r="77">
          <cell r="C77" t="str">
            <v>3.2 ostatní osobní náklady</v>
          </cell>
          <cell r="D77" t="str">
            <v>3.2 other staff costs</v>
          </cell>
        </row>
        <row r="78">
          <cell r="C78" t="str">
            <v>4. Ostatní přímé náklady</v>
          </cell>
          <cell r="D78" t="str">
            <v>4. Other direct costs</v>
          </cell>
        </row>
        <row r="79">
          <cell r="C79" t="str">
            <v>4.1 odpisy a prostředky obnovy infrastrukturního majetku - pouze historické údaje!</v>
          </cell>
          <cell r="D79" t="str">
            <v>4.1 depreciation charges and funds for the renewal of infrastructural assets - historical data only!</v>
          </cell>
        </row>
        <row r="80">
          <cell r="C80" t="str">
            <v>4.2 opravy infrastrukturního majetku</v>
          </cell>
          <cell r="D80" t="str">
            <v>4.2 repairs to infrastructural assets</v>
          </cell>
        </row>
        <row r="81">
          <cell r="C81" t="str">
            <v>4.3 nájem infrastrukturního majetku - pouze historické údaje!</v>
          </cell>
          <cell r="D81" t="str">
            <v>4.3 rental of infrastructural assets - historical data only!</v>
          </cell>
        </row>
        <row r="82">
          <cell r="C82" t="str">
            <v>4.4 poplatky za vypouštění odpadních vod</v>
          </cell>
          <cell r="D82" t="str">
            <v>4.4 wastewater discharge fees</v>
          </cell>
        </row>
        <row r="83">
          <cell r="C83" t="str">
            <v>4.5 ostatní provozní náklady externí</v>
          </cell>
          <cell r="D83" t="str">
            <v>4.5 other operating costs - external</v>
          </cell>
        </row>
        <row r="84">
          <cell r="C84" t="str">
            <v>4.6 ostatní provozní náklady ve vlastní režii</v>
          </cell>
          <cell r="D84" t="str">
            <v>4.6 other own operating costs</v>
          </cell>
        </row>
        <row r="85">
          <cell r="C85" t="str">
            <v>5. Finanční náklady</v>
          </cell>
          <cell r="D85" t="str">
            <v>5. Financial costs</v>
          </cell>
        </row>
        <row r="86">
          <cell r="C86" t="str">
            <v>6. Výrobní režie</v>
          </cell>
          <cell r="D86" t="str">
            <v>6. Production overheads</v>
          </cell>
        </row>
        <row r="87">
          <cell r="C87" t="str">
            <v>z toho odpisy</v>
          </cell>
          <cell r="D87" t="str">
            <v>of which depreciation</v>
          </cell>
        </row>
        <row r="88">
          <cell r="C88" t="str">
            <v>7. Správní režie</v>
          </cell>
          <cell r="D88" t="str">
            <v>7. Administrative overheads</v>
          </cell>
        </row>
        <row r="89">
          <cell r="C89" t="str">
            <v>Celkové vlastní náklady dle kalkulace</v>
          </cell>
          <cell r="D89" t="str">
            <v>Total own costs following calculation</v>
          </cell>
        </row>
        <row r="90">
          <cell r="C90" t="str">
            <v>Celkové vlastní náklady kromě odpisů, nájemného a finančních nákladů</v>
          </cell>
          <cell r="D90" t="str">
            <v>Total own costs excluding depreciation, rent paid to asset owner and financial costs</v>
          </cell>
        </row>
        <row r="91">
          <cell r="C91" t="str">
            <v>Daň z příjmu právnických osob</v>
          </cell>
          <cell r="D91" t="str">
            <v>Corporation tax</v>
          </cell>
        </row>
        <row r="92">
          <cell r="C92" t="str">
            <v>Žádné</v>
          </cell>
          <cell r="D92" t="str">
            <v>None</v>
          </cell>
        </row>
        <row r="93">
          <cell r="C93" t="str">
            <v>Konstantní</v>
          </cell>
          <cell r="D93" t="str">
            <v>Constant</v>
          </cell>
        </row>
        <row r="94">
          <cell r="C94" t="str">
            <v>Konstantní růst</v>
          </cell>
          <cell r="D94" t="str">
            <v>Constant increase</v>
          </cell>
        </row>
        <row r="95">
          <cell r="C95" t="str">
            <v>běžné</v>
          </cell>
          <cell r="D95" t="str">
            <v>Straight line</v>
          </cell>
        </row>
        <row r="96">
          <cell r="C96" t="str">
            <v>anuitní</v>
          </cell>
          <cell r="D96" t="str">
            <v>Annuity</v>
          </cell>
        </row>
        <row r="97">
          <cell r="C97" t="str">
            <v>tis. Kč</v>
          </cell>
          <cell r="D97" t="str">
            <v>thou. CZK</v>
          </cell>
        </row>
        <row r="98">
          <cell r="C98" t="str">
            <v>tis. m3/rok</v>
          </cell>
          <cell r="D98" t="str">
            <v>thou. m3/yr</v>
          </cell>
        </row>
        <row r="99">
          <cell r="C99" t="str">
            <v>roky</v>
          </cell>
          <cell r="D99" t="str">
            <v>yr.</v>
          </cell>
        </row>
        <row r="100">
          <cell r="C100" t="str">
            <v>VÝSTUPY - VODNÉ</v>
          </cell>
          <cell r="D100" t="str">
            <v>OUTPUTS - DRINKING WATER</v>
          </cell>
        </row>
        <row r="101">
          <cell r="C101" t="str">
            <v>REGULATORNÍ HODNOTA KAPITÁLU</v>
          </cell>
          <cell r="D101" t="str">
            <v>REGULATORY CAPITAL VALUE</v>
          </cell>
        </row>
        <row r="102">
          <cell r="C102" t="str">
            <v>Regulatorní hodnota majetku - infrastrukturní</v>
          </cell>
          <cell r="D102" t="str">
            <v>Regulated asset base - infrastructure assets</v>
          </cell>
        </row>
        <row r="103">
          <cell r="C103" t="str">
            <v>Regulatorní hodnota majetku - provozní</v>
          </cell>
          <cell r="D103" t="str">
            <v>Regulated asset base - operational assets</v>
          </cell>
        </row>
        <row r="104">
          <cell r="C104" t="str">
            <v>Pracovní kapitál</v>
          </cell>
          <cell r="D104" t="str">
            <v>Working capital</v>
          </cell>
        </row>
        <row r="105">
          <cell r="C105" t="str">
            <v>Očekávání</v>
          </cell>
          <cell r="D105" t="str">
            <v>Expectations</v>
          </cell>
        </row>
        <row r="106">
          <cell r="C106" t="str">
            <v>ReHoK celkem</v>
          </cell>
          <cell r="D106" t="str">
            <v>Total RCV</v>
          </cell>
        </row>
        <row r="107">
          <cell r="C107" t="str">
            <v>POŽADOVANÝ PŘÍJEM</v>
          </cell>
          <cell r="D107" t="str">
            <v>REQUIRED REVENUE</v>
          </cell>
        </row>
        <row r="108">
          <cell r="C108" t="str">
            <v>Odpisy - nominální</v>
          </cell>
          <cell r="D108" t="str">
            <v>Depreciation - nominal</v>
          </cell>
        </row>
        <row r="109">
          <cell r="C109" t="str">
            <v>Odpisy infrastruktury - nominální</v>
          </cell>
          <cell r="D109" t="str">
            <v>Depreciation of infrastructure - nominal</v>
          </cell>
        </row>
        <row r="110">
          <cell r="C110" t="str">
            <v>Úprava odpisů o inflaci</v>
          </cell>
          <cell r="D110" t="str">
            <v>Depreciation adjustment for real</v>
          </cell>
        </row>
        <row r="111">
          <cell r="C111" t="str">
            <v>Výnos z ReHoK bez Očekávání</v>
          </cell>
          <cell r="D111" t="str">
            <v>Return on RCV w/o Expectations</v>
          </cell>
        </row>
        <row r="112">
          <cell r="C112" t="str">
            <v>Návratnost Očekávání</v>
          </cell>
          <cell r="D112" t="str">
            <v>Return of Expectations</v>
          </cell>
        </row>
        <row r="113">
          <cell r="C113" t="str">
            <v>Výnos z Očekávání</v>
          </cell>
          <cell r="D113" t="str">
            <v>Return on Expectations</v>
          </cell>
        </row>
        <row r="114">
          <cell r="C114" t="str">
            <v>Celkový Požadovaný příjem</v>
          </cell>
          <cell r="D114" t="str">
            <v>Total required revenue</v>
          </cell>
        </row>
        <row r="115">
          <cell r="C115" t="str">
            <v>Průměrná reálná cena založená na Požadovaném příjmu</v>
          </cell>
          <cell r="D115" t="str">
            <v>Average real price based on required revenue</v>
          </cell>
        </row>
        <row r="116">
          <cell r="C116" t="str">
            <v>Průměrná nomin. cena založená na Požadovaném příjmu</v>
          </cell>
          <cell r="D116" t="str">
            <v>Average nominal price based on required revenue</v>
          </cell>
        </row>
        <row r="117">
          <cell r="C117" t="str">
            <v>POVOLENÝ PŘÍJEM (pokud je relevantní)</v>
          </cell>
          <cell r="D117" t="str">
            <v>ALLOWED REVENUE (if relevant)</v>
          </cell>
        </row>
        <row r="118">
          <cell r="C118" t="str">
            <v>Průměrná reálná cena založená na Povoleném příjmu</v>
          </cell>
          <cell r="D118" t="str">
            <v>Average real price based on allowed revenue</v>
          </cell>
        </row>
        <row r="119">
          <cell r="C119" t="str">
            <v>Průměrná nominální cena založená na Povoleném příjmu</v>
          </cell>
          <cell r="D119" t="str">
            <v>Average nominal price based on allowed revenue</v>
          </cell>
        </row>
        <row r="120">
          <cell r="C120" t="str">
            <v>Kč/m3</v>
          </cell>
          <cell r="D120" t="str">
            <v>CZK/m3</v>
          </cell>
        </row>
        <row r="121">
          <cell r="C121" t="str">
            <v>Počáteční hodnota</v>
          </cell>
          <cell r="D121" t="str">
            <v>Opening value</v>
          </cell>
        </row>
        <row r="122">
          <cell r="C122" t="str">
            <v>Odpisy</v>
          </cell>
          <cell r="D122" t="str">
            <v>Depreciation</v>
          </cell>
        </row>
        <row r="123">
          <cell r="C123" t="str">
            <v>Odprodej</v>
          </cell>
          <cell r="D123" t="str">
            <v>Disposals</v>
          </cell>
        </row>
        <row r="124">
          <cell r="C124" t="str">
            <v>Investice</v>
          </cell>
          <cell r="D124" t="str">
            <v>New Investments</v>
          </cell>
        </row>
        <row r="125">
          <cell r="C125" t="str">
            <v>Odpisy investic</v>
          </cell>
          <cell r="D125" t="str">
            <v>Depriciation of investments</v>
          </cell>
        </row>
        <row r="126">
          <cell r="C126" t="str">
            <v>Konečná hodnota</v>
          </cell>
          <cell r="D126" t="str">
            <v>Closing value</v>
          </cell>
        </row>
        <row r="127">
          <cell r="C127" t="str">
            <v>Pracovní kapitál do budoucna</v>
          </cell>
          <cell r="D127" t="str">
            <v>Forecast Working Capital</v>
          </cell>
        </row>
        <row r="128">
          <cell r="C128" t="str">
            <v>Odhad obratu pro danou službu</v>
          </cell>
          <cell r="D128" t="str">
            <v>Forecast turnover for given contract</v>
          </cell>
        </row>
        <row r="129">
          <cell r="C129" t="str">
            <v>Odhad provozních nákladů pro danou službu</v>
          </cell>
          <cell r="D129" t="str">
            <v>Forecast operating costs for given contract</v>
          </cell>
        </row>
        <row r="130">
          <cell r="C130" t="str">
            <v>Zásoby vztahující se k dané službě</v>
          </cell>
          <cell r="D130" t="str">
            <v>Inventory employed for given service</v>
          </cell>
        </row>
        <row r="131">
          <cell r="C131" t="str">
            <v>Částečná potřeba Pracovního kapitálu</v>
          </cell>
          <cell r="D131" t="str">
            <v>Part of Working capital needs</v>
          </cell>
        </row>
        <row r="132">
          <cell r="C132" t="str">
            <v>Provozní - účetní odpisy v reálných cenách</v>
          </cell>
          <cell r="D132" t="str">
            <v>Operational - accounting depreciation in real prices</v>
          </cell>
        </row>
        <row r="133">
          <cell r="C133" t="str">
            <v>Infrastrukturní - účetní odpisy v reálných cenách</v>
          </cell>
          <cell r="D133" t="str">
            <v>Infrastructure - accounting depreciation in real prices</v>
          </cell>
        </row>
        <row r="134">
          <cell r="C134" t="str">
            <v>Reálné odpisy</v>
          </cell>
          <cell r="D134" t="str">
            <v>Real depreciation</v>
          </cell>
        </row>
        <row r="135">
          <cell r="C135" t="str">
            <v>Úprava o inflaci</v>
          </cell>
          <cell r="D135" t="str">
            <v>Adjustment for real</v>
          </cell>
        </row>
        <row r="136">
          <cell r="C136" t="str">
            <v xml:space="preserve"> - výnos z Očekávání</v>
          </cell>
          <cell r="D136" t="str">
            <v xml:space="preserve"> - return on Expectations</v>
          </cell>
        </row>
        <row r="137">
          <cell r="C137" t="str">
            <v xml:space="preserve"> - návratnost Očekávání</v>
          </cell>
          <cell r="D137" t="str">
            <v xml:space="preserve"> - return of Expectations</v>
          </cell>
        </row>
        <row r="138">
          <cell r="C138" t="str">
            <v xml:space="preserve"> - výnos a návratnost z Očekávání</v>
          </cell>
          <cell r="D138" t="str">
            <v xml:space="preserve"> - return on and of Expectations</v>
          </cell>
        </row>
        <row r="139">
          <cell r="C139" t="str">
            <v>VÝPOČTY PRO VODNÉ</v>
          </cell>
          <cell r="D139" t="str">
            <v>CALCULATIONS FOR DRINKING WATER</v>
          </cell>
        </row>
        <row r="140">
          <cell r="C140" t="str">
            <v>Diskontovaný Pož. příjem</v>
          </cell>
          <cell r="D140" t="str">
            <v>Discounted req. rev.</v>
          </cell>
        </row>
        <row r="141">
          <cell r="C141" t="str">
            <v>Diskontovaný objem produkce</v>
          </cell>
          <cell r="D141" t="str">
            <v>Dis.receivable water production</v>
          </cell>
        </row>
        <row r="142">
          <cell r="C142" t="str">
            <v>Index růstu cen</v>
          </cell>
          <cell r="D142" t="str">
            <v>Index for tariff increas</v>
          </cell>
        </row>
        <row r="143">
          <cell r="C143" t="str">
            <v>Diskontovaný objem produkce indexovaný cenovým růstem</v>
          </cell>
          <cell r="D143" t="str">
            <v>Indexed discounted receivable production</v>
          </cell>
        </row>
        <row r="144">
          <cell r="C144" t="str">
            <v>Cena</v>
          </cell>
          <cell r="D144" t="str">
            <v>Annual water tariff</v>
          </cell>
        </row>
        <row r="145">
          <cell r="C145" t="str">
            <v>Přepínače</v>
          </cell>
          <cell r="D145" t="str">
            <v>Switches</v>
          </cell>
        </row>
        <row r="146">
          <cell r="C146" t="str">
            <v>VSTUPY PRO STOČNÉ</v>
          </cell>
          <cell r="D146" t="str">
            <v>INPUTS FOR WASTEWATER</v>
          </cell>
        </row>
        <row r="147">
          <cell r="C147" t="str">
            <v>VÝPOČTY PRO STOČNÉ</v>
          </cell>
          <cell r="D147" t="str">
            <v>CALCULATIONS FOR WASTEWATER</v>
          </cell>
        </row>
        <row r="148">
          <cell r="C148" t="str">
            <v>VÝSTUPY - STOČNÉ</v>
          </cell>
          <cell r="D148" t="str">
            <v>OUTPUTS - WASTEWATER</v>
          </cell>
        </row>
        <row r="149">
          <cell r="C149" t="str">
            <v>NÁJEMNÉ</v>
          </cell>
          <cell r="D149" t="str">
            <v>RENT</v>
          </cell>
        </row>
        <row r="150">
          <cell r="C150" t="str">
            <v>VODNÉ</v>
          </cell>
          <cell r="D150" t="str">
            <v>DRINKING WATER</v>
          </cell>
        </row>
        <row r="151">
          <cell r="C151" t="str">
            <v>STOČNÉ</v>
          </cell>
          <cell r="D151" t="str">
            <v>WASTEWATER</v>
          </cell>
        </row>
        <row r="152">
          <cell r="C152" t="str">
            <v>Investiční výdaje dle Plánu financování obnovy</v>
          </cell>
          <cell r="D152" t="str">
            <v>Investments from Asset Renewal Plan</v>
          </cell>
        </row>
        <row r="153">
          <cell r="C153" t="str">
            <v>Finanční potřeba vlastníka</v>
          </cell>
          <cell r="D153" t="str">
            <v>Owner's financial needs</v>
          </cell>
        </row>
        <row r="154">
          <cell r="C154" t="str">
            <v>Provozní náklady vlastníka</v>
          </cell>
          <cell r="D154" t="str">
            <v>Owner's opex</v>
          </cell>
        </row>
        <row r="155">
          <cell r="C155" t="str">
            <v>Celková dluhová služba vlastníka</v>
          </cell>
          <cell r="D155" t="str">
            <v>Owner's total debt service payments</v>
          </cell>
        </row>
        <row r="156">
          <cell r="C156" t="str">
            <v xml:space="preserve"> z toho jistina</v>
          </cell>
          <cell r="D156" t="str">
            <v xml:space="preserve"> of which principal</v>
          </cell>
        </row>
        <row r="157">
          <cell r="C157" t="str">
            <v xml:space="preserve"> z toho úroky</v>
          </cell>
          <cell r="D157" t="str">
            <v xml:space="preserve"> of which interest</v>
          </cell>
        </row>
        <row r="158">
          <cell r="C158" t="str">
            <v>Očekávané daňové povinnosti vlastníka</v>
          </cell>
          <cell r="D158" t="str">
            <v>Owner's expected tax obligations</v>
          </cell>
        </row>
        <row r="159">
          <cell r="C159" t="str">
            <v>Smluvní investice ze strany provozovatele</v>
          </cell>
          <cell r="D159" t="str">
            <v>Operator's investment in infrastructure assets</v>
          </cell>
        </row>
        <row r="160">
          <cell r="C160" t="str">
            <v>Financováno z dotací</v>
          </cell>
          <cell r="D160" t="str">
            <v>Grant finance</v>
          </cell>
        </row>
        <row r="161">
          <cell r="C161" t="str">
            <v>Financováno z úvěru</v>
          </cell>
          <cell r="D161" t="str">
            <v>Debt finance</v>
          </cell>
        </row>
        <row r="162">
          <cell r="C162" t="str">
            <v>Potřeba vlastních zdrojů na obnovu a rozšíření</v>
          </cell>
          <cell r="D162" t="str">
            <v>Financed from own sources</v>
          </cell>
        </row>
        <row r="163">
          <cell r="C163" t="str">
            <v>Investiční výdaje na nové investice nad obnovu</v>
          </cell>
          <cell r="D163" t="str">
            <v>Investments over renewal plan</v>
          </cell>
        </row>
        <row r="164">
          <cell r="C164" t="str">
            <v>Celková roční potřeba vlastních zdrojů</v>
          </cell>
          <cell r="D164" t="str">
            <v>Total annual need of own sources</v>
          </cell>
        </row>
        <row r="165">
          <cell r="C165" t="str">
            <v>tis. Kč</v>
          </cell>
          <cell r="D165" t="str">
            <v>thou. CZK</v>
          </cell>
        </row>
        <row r="166">
          <cell r="C166" t="str">
            <v>Příjem vlastníka</v>
          </cell>
          <cell r="D166" t="str">
            <v>Owner's revenue</v>
          </cell>
        </row>
        <row r="167">
          <cell r="C167" t="str">
            <v>Nájem z vodného</v>
          </cell>
          <cell r="D167" t="str">
            <v xml:space="preserve">Drinking water rent </v>
          </cell>
        </row>
        <row r="168">
          <cell r="C168" t="str">
            <v>Nájem ze stočného</v>
          </cell>
          <cell r="D168" t="str">
            <v xml:space="preserve">Wastewater rent </v>
          </cell>
        </row>
        <row r="169">
          <cell r="C169" t="str">
            <v>CELKEM</v>
          </cell>
          <cell r="D169" t="str">
            <v>TOTAL</v>
          </cell>
        </row>
        <row r="170">
          <cell r="C170" t="str">
            <v>Roční potřeba vlastních zdrojů na vodné</v>
          </cell>
          <cell r="D170" t="str">
            <v>Annual requirement for own sources - DW</v>
          </cell>
        </row>
        <row r="171">
          <cell r="C171" t="str">
            <v>Roční potřeba vlastních zdrojů na stočné</v>
          </cell>
          <cell r="D171" t="str">
            <v>Annual requirement for own sources - WW</v>
          </cell>
        </row>
        <row r="172">
          <cell r="C172" t="str">
            <v>Příspěvek vlastníka</v>
          </cell>
          <cell r="D172" t="str">
            <v>Owner's contribution</v>
          </cell>
        </row>
        <row r="173">
          <cell r="C173" t="str">
            <v>Stav účtu hotovosti vlastníka ke konci roku</v>
          </cell>
          <cell r="D173" t="str">
            <v>State of owner's cash balance at start of year</v>
          </cell>
        </row>
        <row r="174">
          <cell r="C174" t="str">
            <v>ÚČET HOTOVOSTI VLASTNÍKA</v>
          </cell>
          <cell r="D174" t="str">
            <v>OWNER'S CASH BALANCE</v>
          </cell>
        </row>
        <row r="175">
          <cell r="C175" t="str">
            <v>Nájemné plus příspěvek vlastníka mínus výdaje</v>
          </cell>
          <cell r="D175" t="str">
            <v>Rent plus owner's contribution minus expenditure</v>
          </cell>
        </row>
        <row r="176">
          <cell r="C176" t="str">
            <v>(vybraná varianta)</v>
          </cell>
          <cell r="D176" t="str">
            <v>(chosen alternative)</v>
          </cell>
        </row>
        <row r="177">
          <cell r="C177" t="str">
            <v>A. Obecné</v>
          </cell>
          <cell r="D177" t="str">
            <v>A. General</v>
          </cell>
        </row>
        <row r="178">
          <cell r="C178" t="str">
            <v>B. Provozní majetek (za celou společnost)</v>
          </cell>
          <cell r="D178" t="str">
            <v>B. Operational assets (whole company)</v>
          </cell>
        </row>
        <row r="179">
          <cell r="C179" t="str">
            <v>Zbývající prvky ReHoK</v>
          </cell>
          <cell r="D179" t="str">
            <v>The rest of RCV elements</v>
          </cell>
        </row>
        <row r="180">
          <cell r="C180" t="str">
            <v>sazba</v>
          </cell>
          <cell r="D180" t="str">
            <v>rate</v>
          </cell>
        </row>
        <row r="181">
          <cell r="C181" t="str">
            <v>Základ</v>
          </cell>
          <cell r="D181" t="str">
            <v>Base</v>
          </cell>
        </row>
        <row r="182">
          <cell r="C182" t="str">
            <v>VÝSTUPY ZA OBĚ SLOŽKY DOHROMADY</v>
          </cell>
          <cell r="D182" t="str">
            <v>TOTAL OUTPUTS</v>
          </cell>
        </row>
        <row r="183">
          <cell r="C183" t="str">
            <v xml:space="preserve"> celkem</v>
          </cell>
          <cell r="D183" t="str">
            <v xml:space="preserve"> total</v>
          </cell>
        </row>
        <row r="184">
          <cell r="C184" t="str">
            <v>Bílý text v buňkách těchto barev naznačuje vstupní údaj</v>
          </cell>
          <cell r="D184" t="str">
            <v>White text in cells of these colours indicates input data</v>
          </cell>
        </row>
        <row r="185">
          <cell r="C185" t="str">
            <v>Jakýkoliv text v buňkách těchto barev je vstupní údaj</v>
          </cell>
          <cell r="D185" t="str">
            <v>Any text in cells of these colours indicates input data</v>
          </cell>
        </row>
        <row r="186">
          <cell r="C186" t="str">
            <v>bez PK</v>
          </cell>
          <cell r="D186" t="str">
            <v>w/o WC</v>
          </cell>
        </row>
        <row r="187">
          <cell r="C187" t="str">
            <v>Úprava Pož. příjmu o PK</v>
          </cell>
          <cell r="D187" t="str">
            <v>Modified Req. revenue by WC</v>
          </cell>
        </row>
        <row r="188">
          <cell r="C188" t="str">
            <v>příjmová část PK</v>
          </cell>
          <cell r="D188" t="str">
            <v>active WC</v>
          </cell>
        </row>
        <row r="189">
          <cell r="C189" t="str">
            <v>bez příjmové části</v>
          </cell>
          <cell r="D189" t="str">
            <v>w/o active part</v>
          </cell>
        </row>
        <row r="190">
          <cell r="C190" t="str">
            <v>a</v>
          </cell>
          <cell r="D190" t="str">
            <v>and</v>
          </cell>
        </row>
        <row r="191">
          <cell r="C191" t="str">
            <v>PK</v>
          </cell>
          <cell r="D191" t="str">
            <v>WC</v>
          </cell>
        </row>
        <row r="192">
          <cell r="C192" t="str">
            <v>uskutečněných v roce</v>
          </cell>
          <cell r="D192" t="str">
            <v>originating in</v>
          </cell>
        </row>
        <row r="193">
          <cell r="C193" t="str">
            <v>spočítaná</v>
          </cell>
          <cell r="D193" t="str">
            <v>calculated</v>
          </cell>
        </row>
        <row r="194">
          <cell r="C194" t="str">
            <v>uživatelský vstup</v>
          </cell>
          <cell r="D194" t="str">
            <v>user input</v>
          </cell>
        </row>
        <row r="195">
          <cell r="C195" t="str">
            <v>Výše požadovaných cen</v>
          </cell>
          <cell r="D195" t="str">
            <v>Predetermined tariff</v>
          </cell>
        </row>
        <row r="196">
          <cell r="C196" t="str">
            <v>Stálé ceny</v>
          </cell>
          <cell r="D196" t="str">
            <v>Constant prices</v>
          </cell>
        </row>
        <row r="197">
          <cell r="C197" t="str">
            <v>Běžné ceny</v>
          </cell>
          <cell r="D197" t="str">
            <v>Current prices</v>
          </cell>
        </row>
        <row r="198">
          <cell r="C198" t="str">
            <v>Nájemné dle stanovené ceny</v>
          </cell>
          <cell r="D198" t="str">
            <v>Rental payment required for desired tariff</v>
          </cell>
        </row>
        <row r="199">
          <cell r="C199" t="str">
            <v>Možnost vzdát se zisku</v>
          </cell>
          <cell r="D199" t="str">
            <v>Voluntary giving up of profit</v>
          </cell>
        </row>
        <row r="200">
          <cell r="C200" t="str">
            <v>Horní hranice odpočtu</v>
          </cell>
          <cell r="D200" t="str">
            <v>Maximum of giving up</v>
          </cell>
        </row>
        <row r="201">
          <cell r="C201" t="str">
            <v>Vzdát se zisku ve výši:</v>
          </cell>
          <cell r="D201" t="str">
            <v>Give up of profit:</v>
          </cell>
        </row>
        <row r="202">
          <cell r="C202" t="str">
            <v>SOUHRN</v>
          </cell>
          <cell r="D202" t="str">
            <v>SUMMARY</v>
          </cell>
        </row>
        <row r="203">
          <cell r="C203" t="str">
            <v>po vzdání se zisku</v>
          </cell>
          <cell r="D203" t="str">
            <v>after giving up of profit</v>
          </cell>
        </row>
        <row r="204">
          <cell r="C204" t="str">
            <v>Nájemné koresponduje s cenami</v>
          </cell>
          <cell r="D204" t="str">
            <v>Rent calculated by desired tariff - OK</v>
          </cell>
        </row>
        <row r="205">
          <cell r="C205" t="str">
            <v>Nutný přepočet nájemného</v>
          </cell>
          <cell r="D205" t="str">
            <v>New calculation of rent needed</v>
          </cell>
        </row>
        <row r="206">
          <cell r="C206" t="str">
            <v>Výpočet nájemného dle zadané ceny</v>
          </cell>
          <cell r="D206" t="str">
            <v>Calculation of rent by desired tariff</v>
          </cell>
        </row>
        <row r="207">
          <cell r="C207" t="str">
            <v>Nájemné - přímý uživatelský vstup</v>
          </cell>
          <cell r="D207" t="str">
            <v>Rent - direct user input</v>
          </cell>
        </row>
        <row r="208">
          <cell r="C208" t="str">
            <v>bez DPH</v>
          </cell>
          <cell r="D208" t="str">
            <v>w/o VAT</v>
          </cell>
        </row>
        <row r="209">
          <cell r="C209" t="str">
            <v>Název vlastníka</v>
          </cell>
          <cell r="D209" t="str">
            <v>Name of Owner</v>
          </cell>
        </row>
        <row r="210">
          <cell r="C210" t="str">
            <v>Název provozovatele</v>
          </cell>
          <cell r="D210" t="str">
            <v>Name of Operator</v>
          </cell>
        </row>
        <row r="211">
          <cell r="C211" t="str">
            <v>Zvolený kraj</v>
          </cell>
          <cell r="D211" t="str">
            <v>Selected region</v>
          </cell>
        </row>
        <row r="212">
          <cell r="C212" t="str">
            <v>Krajský index čistých příjmů domácností</v>
          </cell>
          <cell r="D212" t="str">
            <v>Regional index of net household income</v>
          </cell>
        </row>
        <row r="213">
          <cell r="C213" t="str">
            <v>Kraj</v>
          </cell>
          <cell r="D213" t="str">
            <v>Region</v>
          </cell>
        </row>
        <row r="214">
          <cell r="C214" t="str">
            <v>Průměrná spotřeba vody v domácnostech</v>
          </cell>
          <cell r="D214" t="str">
            <v>Specific domestic water consumption</v>
          </cell>
        </row>
        <row r="215">
          <cell r="C215" t="str">
            <v>ve výchozím roce</v>
          </cell>
          <cell r="D215" t="str">
            <v>in base year</v>
          </cell>
        </row>
        <row r="216">
          <cell r="C216" t="str">
            <v>Čistý průměrný měsíční příjem domácnosti</v>
          </cell>
          <cell r="D216" t="str">
            <v>Net average monthly income</v>
          </cell>
        </row>
        <row r="217">
          <cell r="C217" t="str">
            <v>v daném kraji</v>
          </cell>
          <cell r="D217" t="str">
            <v>in selected region</v>
          </cell>
        </row>
        <row r="218">
          <cell r="C218" t="str">
            <v>Kč / osobu</v>
          </cell>
          <cell r="D218" t="str">
            <v>CZK/person</v>
          </cell>
        </row>
        <row r="219">
          <cell r="C219" t="str">
            <v>DPH z vodného a stočného</v>
          </cell>
          <cell r="D219" t="str">
            <v>VAT on water services</v>
          </cell>
        </row>
        <row r="220">
          <cell r="C220" t="str">
            <v>Hranice sociální únosnosti</v>
          </cell>
          <cell r="D220" t="str">
            <v>Affordability limit (share of household income)</v>
          </cell>
        </row>
        <row r="221">
          <cell r="C221" t="str">
            <v>l/os/den</v>
          </cell>
          <cell r="D221" t="str">
            <v>l/p/d</v>
          </cell>
        </row>
        <row r="222">
          <cell r="C222" t="str">
            <v>Fyzické ukazatele</v>
          </cell>
          <cell r="D222" t="str">
            <v>Physical indicators</v>
          </cell>
        </row>
        <row r="223">
          <cell r="C223" t="str">
            <v>Objem vody dodané - domácnosti</v>
          </cell>
          <cell r="D223" t="str">
            <v>Volume supplied - households</v>
          </cell>
        </row>
        <row r="224">
          <cell r="C224" t="str">
            <v>Objem vody dodané - ostatní</v>
          </cell>
          <cell r="D224" t="str">
            <v>Volume supplied - non-households</v>
          </cell>
        </row>
        <row r="225">
          <cell r="C225" t="str">
            <v>Voda odpadní odváděná - domácnosti</v>
          </cell>
          <cell r="D225" t="str">
            <v>Wastewater collected - households</v>
          </cell>
        </row>
        <row r="226">
          <cell r="C226" t="str">
            <v>Voda odpadní odváděná - ostatní (včetně dešťové)</v>
          </cell>
          <cell r="D226" t="str">
            <v>Wastewater collected - non-households (rainwater included)</v>
          </cell>
        </row>
        <row r="227">
          <cell r="C227" t="str">
            <v>Růst v reálných příjmech domácností</v>
          </cell>
          <cell r="D227" t="str">
            <v>Growth in real household incomes</v>
          </cell>
        </row>
        <row r="228">
          <cell r="C228" t="str">
            <v>Index reálných příjmů domácností</v>
          </cell>
          <cell r="D228" t="str">
            <v>Index of real household incomes</v>
          </cell>
        </row>
        <row r="229">
          <cell r="C229" t="str">
            <v>Sociální únosnost</v>
          </cell>
          <cell r="D229" t="str">
            <v>Affordability</v>
          </cell>
        </row>
        <row r="230">
          <cell r="C230" t="str">
            <v>Roční průměrný výdaj na osobu za vodné a stočné</v>
          </cell>
          <cell r="D230" t="str">
            <v>Annual average expenditure on water services per person</v>
          </cell>
        </row>
        <row r="231">
          <cell r="C231" t="str">
            <v>Roční průměrný čistý příjem za osobu</v>
          </cell>
          <cell r="D231" t="str">
            <v>Annual average net income per person</v>
          </cell>
        </row>
        <row r="232">
          <cell r="C232" t="str">
            <v>Podíl výdajů domácností na vodné a stočné na příjmech</v>
          </cell>
          <cell r="D232" t="str">
            <v>Share of household income on water services</v>
          </cell>
        </row>
        <row r="233">
          <cell r="C233" t="str">
            <v>Sociálně unosná cena</v>
          </cell>
          <cell r="D233" t="str">
            <v>Affordability limit</v>
          </cell>
        </row>
        <row r="234">
          <cell r="C234" t="str">
            <v>Cena pro vodné (ve stálých cenách, vč. DPH)</v>
          </cell>
          <cell r="D234" t="str">
            <v>Water tariff (in constant prices, incl. VAT)</v>
          </cell>
        </row>
        <row r="235">
          <cell r="C235" t="str">
            <v>Cena pro stočné (ve stálých cenách, vč. DPH)</v>
          </cell>
          <cell r="D235" t="str">
            <v>Wastewater tariff (in constant prices, incl. VAT)</v>
          </cell>
        </row>
        <row r="236">
          <cell r="C236" t="str">
            <v>Sociálně únosná cena (stále ceny, vč. DPH)</v>
          </cell>
          <cell r="D236" t="str">
            <v>Affordability limit (constant prices, incl. VAT)</v>
          </cell>
        </row>
        <row r="237">
          <cell r="C237" t="str">
            <v>Ceny pro vodné a stočné a sociální únosnost - stálé ceny</v>
          </cell>
          <cell r="D237" t="str">
            <v>Tariffs and affordability - constant prices</v>
          </cell>
        </row>
        <row r="238">
          <cell r="C238" t="str">
            <v>budoucnost</v>
          </cell>
          <cell r="D238" t="str">
            <v>future</v>
          </cell>
        </row>
        <row r="239">
          <cell r="C239" t="str">
            <v xml:space="preserve">Požadovaný příjem </v>
          </cell>
          <cell r="D239" t="str">
            <v>Required revenue</v>
          </cell>
        </row>
        <row r="240">
          <cell r="C240" t="str">
            <v>Kč</v>
          </cell>
          <cell r="D240" t="str">
            <v>CZK</v>
          </cell>
        </row>
        <row r="241">
          <cell r="C241" t="str">
            <v>Dlouhodobý deficit v nájemném této složky!</v>
          </cell>
          <cell r="D241" t="str">
            <v>Longterm deficit in rent to Owner!</v>
          </cell>
        </row>
        <row r="242">
          <cell r="C242" t="str">
            <v>Finanční náklady</v>
          </cell>
          <cell r="D242" t="str">
            <v>Financial costs</v>
          </cell>
        </row>
        <row r="243">
          <cell r="C243" t="str">
            <v>Odpisy zahrnuté do výrobní režie</v>
          </cell>
          <cell r="D243" t="str">
            <v>Depreciation included into Production overheads</v>
          </cell>
        </row>
        <row r="244">
          <cell r="C244" t="str">
            <v>Odpisy zahrnuté do správní režie</v>
          </cell>
          <cell r="D244" t="str">
            <v>Depreciation included into Administrative overheads</v>
          </cell>
        </row>
        <row r="245">
          <cell r="C245" t="str">
            <v>Hodnota infrastrukturního majetku podle VÚME</v>
          </cell>
          <cell r="D245" t="str">
            <v>Ifrastructural assets - valued by MoAg methodology</v>
          </cell>
        </row>
        <row r="246">
          <cell r="C246" t="str">
            <v>Pořizovací cena provozního majetku</v>
          </cell>
          <cell r="D246" t="str">
            <v>Purchase value of Operational assets</v>
          </cell>
        </row>
        <row r="247">
          <cell r="C247" t="str">
            <v>Počet pracovníků</v>
          </cell>
          <cell r="D247" t="str">
            <v>Number of employees</v>
          </cell>
        </row>
        <row r="248">
          <cell r="C248" t="str">
            <v>Nominální odpisy investic do provozního majetku v reálných cenách</v>
          </cell>
          <cell r="D248" t="str">
            <v>Nominal depreciation of Operational assets in real prices</v>
          </cell>
        </row>
        <row r="249">
          <cell r="C249" t="str">
            <v>Nominální odpisy investic do infra. majetku v reálných cenách</v>
          </cell>
          <cell r="D249" t="str">
            <v>Nominal depreciation of Infrastructural assets in real prices</v>
          </cell>
        </row>
        <row r="250">
          <cell r="C250" t="str">
            <v>Zisk před zdaněním, z toho</v>
          </cell>
          <cell r="D250" t="str">
            <v>Profit before taxes, including:</v>
          </cell>
        </row>
        <row r="251">
          <cell r="C251" t="str">
            <v>Přiměřený zisk jako % ÚVN</v>
          </cell>
          <cell r="D251" t="str">
            <v>Reasonable profit as % of Total costs</v>
          </cell>
        </row>
        <row r="252">
          <cell r="C252" t="str">
            <v>Dobrovolně snížený zisk jako % ÚVN</v>
          </cell>
          <cell r="D252" t="str">
            <v>Voluntarily decreased profit as  % of Total costs</v>
          </cell>
        </row>
        <row r="253">
          <cell r="C253" t="str">
            <v>Zisk ve vztahu ke Kalkulaci</v>
          </cell>
          <cell r="D253" t="str">
            <v>Profit related to Official MoAg Report</v>
          </cell>
        </row>
        <row r="254">
          <cell r="C254" t="str">
            <v>Přiměřený zisk po snížení před zdaněním</v>
          </cell>
          <cell r="D254" t="str">
            <v>Reasonable profit before tax after voluntary decrease</v>
          </cell>
        </row>
        <row r="255">
          <cell r="C255" t="str">
            <v>Potencionální zisk z titulu nikdy nevybraných pohledávek</v>
          </cell>
          <cell r="D255" t="str">
            <v>Potentional profit at 100% Collection rate</v>
          </cell>
        </row>
        <row r="256">
          <cell r="C256" t="str">
            <v>Kalkulační zisk</v>
          </cell>
          <cell r="D256" t="str">
            <v>Profit for Official MoAg Report</v>
          </cell>
        </row>
        <row r="257">
          <cell r="C257" t="str">
            <v>Kalkulační zisk jako % ÚVN</v>
          </cell>
          <cell r="D257" t="str">
            <v>Profit for Official MoAg Report as % of Totatl costs</v>
          </cell>
        </row>
        <row r="258">
          <cell r="C258" t="str">
            <v>ZMĚNY V REHOM</v>
          </cell>
          <cell r="D258" t="str">
            <v>CHANGES IN RAB</v>
          </cell>
        </row>
        <row r="259">
          <cell r="C259" t="str">
            <v>Skutečně uhrazená produkce</v>
          </cell>
          <cell r="D259" t="str">
            <v>Receivable production</v>
          </cell>
        </row>
        <row r="260">
          <cell r="C260" t="str">
            <v>Provozní majetek - přidělený</v>
          </cell>
          <cell r="D260" t="str">
            <v>Operational assets - apportioned</v>
          </cell>
        </row>
        <row r="261">
          <cell r="C261" t="str">
            <v>% změna v ceně</v>
          </cell>
          <cell r="D261" t="str">
            <v>% change in annual tariff</v>
          </cell>
        </row>
        <row r="262">
          <cell r="C262" t="str">
            <v>v běžných cenách</v>
          </cell>
          <cell r="D262" t="str">
            <v>current prices</v>
          </cell>
        </row>
        <row r="263">
          <cell r="C263" t="str">
            <v>provozovatele</v>
          </cell>
          <cell r="D263" t="str">
            <v>of Operator</v>
          </cell>
        </row>
        <row r="264">
          <cell r="C264" t="str">
            <v>bez odpisů</v>
          </cell>
          <cell r="D264" t="str">
            <v>w/o depreciation</v>
          </cell>
        </row>
        <row r="265">
          <cell r="C265" t="str">
            <v>včetně odpisů</v>
          </cell>
          <cell r="D265" t="str">
            <v>depreciation included</v>
          </cell>
        </row>
        <row r="266">
          <cell r="C266" t="str">
            <v>k tomu odpisy</v>
          </cell>
          <cell r="D266" t="str">
            <v>plus depreciation</v>
          </cell>
        </row>
        <row r="267">
          <cell r="C267" t="str">
            <v>Snížení o finanční náklady</v>
          </cell>
          <cell r="D267" t="str">
            <v>Decrease of profit by financial costs</v>
          </cell>
        </row>
        <row r="268">
          <cell r="C268" t="str">
            <v>Vstup odpisů Provozního majetku do ceny</v>
          </cell>
          <cell r="D268" t="str">
            <v>Influence of Operational assets depreciation on price</v>
          </cell>
        </row>
        <row r="269">
          <cell r="C269" t="str">
            <v>v rámci zadání provozních nákladů uživatelem</v>
          </cell>
          <cell r="D269" t="str">
            <v>within the OPEX users input</v>
          </cell>
        </row>
        <row r="270">
          <cell r="C270" t="str">
            <v>automatickým výpočtem Modelu</v>
          </cell>
          <cell r="D270" t="str">
            <v>by automatic Model calculation</v>
          </cell>
        </row>
        <row r="271">
          <cell r="C271" t="str">
            <v>Smluvní minimální výše oprav s charakterem obnovy</v>
          </cell>
          <cell r="D271" t="str">
            <v>The agreed minimal renewal repairs</v>
          </cell>
        </row>
        <row r="273">
          <cell r="C273" t="str">
            <v>English</v>
          </cell>
          <cell r="D273" t="str">
            <v>Czech</v>
          </cell>
        </row>
        <row r="274">
          <cell r="C274" t="str">
            <v>Name of Owner</v>
          </cell>
          <cell r="D274" t="str">
            <v>Název vlastníka</v>
          </cell>
        </row>
        <row r="275">
          <cell r="C275" t="str">
            <v>Person in charge</v>
          </cell>
          <cell r="D275" t="str">
            <v>Zodpovědná osoba</v>
          </cell>
        </row>
        <row r="276">
          <cell r="C276" t="str">
            <v>Name of Operator</v>
          </cell>
          <cell r="D276" t="str">
            <v>Název provozovatele</v>
          </cell>
        </row>
        <row r="277">
          <cell r="C277" t="str">
            <v>Person in charge</v>
          </cell>
          <cell r="D277" t="str">
            <v>Zodpovědná osoba</v>
          </cell>
        </row>
        <row r="278">
          <cell r="C278" t="str">
            <v>Contact address</v>
          </cell>
          <cell r="D278" t="str">
            <v>Kontaktní adresa</v>
          </cell>
        </row>
        <row r="279">
          <cell r="C279" t="str">
            <v>Telephone number</v>
          </cell>
          <cell r="D279" t="str">
            <v>Telefonní číslo</v>
          </cell>
        </row>
        <row r="280">
          <cell r="C280" t="str">
            <v>Fax number</v>
          </cell>
          <cell r="D280" t="str">
            <v>Fax</v>
          </cell>
        </row>
        <row r="281">
          <cell r="C281" t="str">
            <v>E-mail</v>
          </cell>
          <cell r="D281" t="str">
            <v>E-mail</v>
          </cell>
        </row>
        <row r="282">
          <cell r="C282" t="str">
            <v>Completed by</v>
          </cell>
          <cell r="D282" t="str">
            <v>Vyplnil</v>
          </cell>
        </row>
        <row r="283">
          <cell r="C283" t="str">
            <v>Financial Model for Water Sector Owners and Operators</v>
          </cell>
          <cell r="D283" t="str">
            <v>Finanční model pro vlastníky a provozovatele vodohospodářské infrastruktury</v>
          </cell>
        </row>
        <row r="284">
          <cell r="C284" t="str">
            <v>This project is co-financed by the European Union</v>
          </cell>
          <cell r="D284" t="str">
            <v>Tento projekt je spolufinancován Evropskou unií</v>
          </cell>
        </row>
        <row r="285">
          <cell r="C285" t="str">
            <v>Project Reference Data</v>
          </cell>
          <cell r="D285" t="str">
            <v>Identifikační údaje</v>
          </cell>
        </row>
        <row r="286">
          <cell r="C286" t="str">
            <v>Infrastructure Owner</v>
          </cell>
          <cell r="D286" t="str">
            <v>Vlastník infrastruktury</v>
          </cell>
        </row>
        <row r="287">
          <cell r="C287" t="str">
            <v>Infrastructure Operator</v>
          </cell>
          <cell r="D287" t="str">
            <v>Provozovatel infrastruktury</v>
          </cell>
        </row>
        <row r="288">
          <cell r="C288" t="str">
            <v>Version</v>
          </cell>
          <cell r="D288" t="str">
            <v>Verze</v>
          </cell>
        </row>
        <row r="289">
          <cell r="C289" t="str">
            <v>Date</v>
          </cell>
          <cell r="D289" t="str">
            <v>Datum</v>
          </cell>
        </row>
        <row r="290">
          <cell r="C290" t="str">
            <v>developed under contract for the project 'Financial and technical consultancy for SEF CR and MoE in the implementation of Annex 7 OPE'</v>
          </cell>
          <cell r="D290" t="str">
            <v>vypracován v rámci zakázky "Zajišťování finančně-technického poradenství pro SFŽP ČR a MŽP při implementaci přílohy č.7 OP ŽP"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C6" t="str">
            <v xml:space="preserve"> (wash up)</v>
          </cell>
          <cell r="D6" t="str">
            <v xml:space="preserve"> (vyrovnání dle skutečnosti)</v>
          </cell>
        </row>
        <row r="7">
          <cell r="C7" t="str">
            <v xml:space="preserve"> (Re-forecast Correction)</v>
          </cell>
          <cell r="D7" t="str">
            <v xml:space="preserve"> (vyrovnání dle odhadu)</v>
          </cell>
        </row>
        <row r="8">
          <cell r="C8" t="str">
            <v xml:space="preserve"> value</v>
          </cell>
          <cell r="D8" t="str">
            <v xml:space="preserve"> hodnota</v>
          </cell>
        </row>
        <row r="9">
          <cell r="C9" t="str">
            <v>(nominal terms)</v>
          </cell>
          <cell r="D9" t="str">
            <v>(běžné ceny)</v>
          </cell>
        </row>
        <row r="10">
          <cell r="C10" t="str">
            <v>(real terms)</v>
          </cell>
          <cell r="D10" t="str">
            <v>(stálé ceny)</v>
          </cell>
        </row>
        <row r="11">
          <cell r="C11" t="str">
            <v>(Total) payment to Owner at 'Re-forecast Correction'</v>
          </cell>
          <cell r="D11" t="str">
            <v>Celková platba vlastníkovi u "vyrovnání dle odhadu"</v>
          </cell>
        </row>
        <row r="12">
          <cell r="C12" t="str">
            <v>&gt;0 = show</v>
          </cell>
          <cell r="D12" t="str">
            <v>&gt;0 = zobrazený</v>
          </cell>
        </row>
        <row r="13">
          <cell r="C13" t="str">
            <v>0 = hide</v>
          </cell>
          <cell r="D13" t="str">
            <v>0 = skrytý</v>
          </cell>
        </row>
        <row r="14">
          <cell r="C14" t="str">
            <v>1. Material</v>
          </cell>
          <cell r="D14" t="str">
            <v>1. Materiál</v>
          </cell>
        </row>
        <row r="15">
          <cell r="C15" t="str">
            <v>1.1 raw water - surface and groundwater</v>
          </cell>
          <cell r="D15" t="str">
            <v>1.1 surová voda podzemní + povrchová</v>
          </cell>
        </row>
        <row r="16">
          <cell r="C16" t="str">
            <v>1.2 drinking water purchased in bulk and wastewater</v>
          </cell>
          <cell r="D16" t="str">
            <v>1.2 pitná voda převzatá + odpadní voda předaná k čištění</v>
          </cell>
        </row>
        <row r="17">
          <cell r="C17" t="str">
            <v>1.3 chemicals</v>
          </cell>
          <cell r="D17" t="str">
            <v>1.3 chemikálie</v>
          </cell>
        </row>
        <row r="18">
          <cell r="C18" t="str">
            <v>1.4 other material</v>
          </cell>
          <cell r="D18" t="str">
            <v>1.4 ostatní materiál</v>
          </cell>
        </row>
        <row r="19">
          <cell r="C19" t="str">
            <v>Wash-up</v>
          </cell>
          <cell r="D19" t="str">
            <v>"Skutečnost"</v>
          </cell>
        </row>
        <row r="20">
          <cell r="C20" t="str">
            <v>1st yr of ex ante</v>
          </cell>
          <cell r="D20" t="str">
            <v>První rok ex ante</v>
          </cell>
        </row>
        <row r="21">
          <cell r="C21" t="str">
            <v>2. Annual wastewater tariff required based on accounting approach</v>
          </cell>
          <cell r="D21" t="str">
            <v>2. Roční požadovaná cena pro stočné založená na účetním přístupu</v>
          </cell>
        </row>
        <row r="22">
          <cell r="C22" t="str">
            <v>2. Annual water tariff required based on accounting approach</v>
          </cell>
          <cell r="D22" t="str">
            <v>2. Roční požadovaná cena pro vodné založená na účetním přístupu</v>
          </cell>
        </row>
        <row r="23">
          <cell r="C23" t="str">
            <v>2. Energy</v>
          </cell>
          <cell r="D23" t="str">
            <v>2. Energie</v>
          </cell>
        </row>
        <row r="24">
          <cell r="C24" t="str">
            <v>2.1 electrical energy</v>
          </cell>
          <cell r="D24" t="str">
            <v>2.1 elektrická energie</v>
          </cell>
        </row>
        <row r="25">
          <cell r="C25" t="str">
            <v>2.2 other energy (gaseous, solid and liquid fuels)</v>
          </cell>
          <cell r="D25" t="str">
            <v>2.2 ostatní energie (plyn, pevná a kapalná paliva)</v>
          </cell>
        </row>
        <row r="26">
          <cell r="C26" t="str">
            <v>Re-forecast C.</v>
          </cell>
          <cell r="D26" t="str">
            <v>"Odhad"</v>
          </cell>
        </row>
        <row r="27">
          <cell r="C27" t="str">
            <v>3. Annual wastewater tariff based on constant % increase</v>
          </cell>
          <cell r="D27" t="str">
            <v>3. Roční cena pro stočné založená na konstantním % růstu</v>
          </cell>
        </row>
        <row r="28">
          <cell r="C28" t="str">
            <v>3. Annual water tariff based on constant % increase</v>
          </cell>
          <cell r="D28" t="str">
            <v>3. Roční cena pro vodné založená na konstantním % růstu</v>
          </cell>
        </row>
        <row r="29">
          <cell r="C29" t="str">
            <v>3. Wages</v>
          </cell>
          <cell r="D29" t="str">
            <v>3. Mzdy</v>
          </cell>
        </row>
        <row r="30">
          <cell r="C30" t="str">
            <v>3.1 direct wages</v>
          </cell>
          <cell r="D30" t="str">
            <v>3.1 přímé mzdy</v>
          </cell>
        </row>
        <row r="31">
          <cell r="C31" t="str">
            <v>3.1+3.2 staff costs</v>
          </cell>
          <cell r="D31" t="str">
            <v>3.1.+3.2 osobní náklady</v>
          </cell>
        </row>
        <row r="32">
          <cell r="C32" t="str">
            <v>3.2 other staff costs</v>
          </cell>
          <cell r="D32" t="str">
            <v>3.2 ostatní osobní náklady</v>
          </cell>
        </row>
        <row r="33">
          <cell r="C33" t="str">
            <v>4. Other direct costs</v>
          </cell>
          <cell r="D33" t="str">
            <v>4. Ostatní přímé náklady</v>
          </cell>
        </row>
        <row r="34">
          <cell r="C34" t="str">
            <v>4. User defined</v>
          </cell>
          <cell r="D34" t="str">
            <v>4. Uživatelem definovaný tarif</v>
          </cell>
        </row>
        <row r="35">
          <cell r="C35" t="str">
            <v>4.1 depreciation charges and funds for the renewal of infrastructural assets - historical data only!</v>
          </cell>
          <cell r="D35" t="str">
            <v>4.1 odpisy a prostředky obnovy infrastrukturního majetku - pouze historické údaje!</v>
          </cell>
        </row>
        <row r="36">
          <cell r="C36" t="str">
            <v>4.2 repairs to infrastructural assets</v>
          </cell>
          <cell r="D36" t="str">
            <v>4.2 opravy infrastrukturního majetku</v>
          </cell>
        </row>
        <row r="37">
          <cell r="C37" t="str">
            <v>4.3 rental of infrastructural assets - historical data only!</v>
          </cell>
          <cell r="D37" t="str">
            <v>4.3 nájem infrastrukturního majetku - pouze historické údaje!</v>
          </cell>
        </row>
        <row r="38">
          <cell r="C38" t="str">
            <v>4.4 wastewater discharge fees</v>
          </cell>
          <cell r="D38" t="str">
            <v>4.4 poplatky za vypouštění odpadních vod</v>
          </cell>
        </row>
        <row r="39">
          <cell r="C39" t="str">
            <v>4.5 other operating costs - external</v>
          </cell>
          <cell r="D39" t="str">
            <v>4.5 ostatní provozní náklady externí</v>
          </cell>
        </row>
        <row r="40">
          <cell r="C40" t="str">
            <v>4.6 other own operating costs</v>
          </cell>
          <cell r="D40" t="str">
            <v>4.6 ostatní provozní náklady ve vlastní režii</v>
          </cell>
        </row>
        <row r="41">
          <cell r="C41" t="str">
            <v>5. Financial costs - historical data only!</v>
          </cell>
          <cell r="D41" t="str">
            <v>5. Finanční náklady - pouze historické údaje!</v>
          </cell>
        </row>
        <row r="42">
          <cell r="C42" t="str">
            <v>6. Production overheads</v>
          </cell>
          <cell r="D42" t="str">
            <v>6. Výrobní režie</v>
          </cell>
        </row>
        <row r="43">
          <cell r="C43" t="str">
            <v>6. Production overheads - excluding depreciation</v>
          </cell>
          <cell r="D43" t="str">
            <v>6. Výrobní režie - kromě odpisů</v>
          </cell>
        </row>
        <row r="44">
          <cell r="C44" t="str">
            <v>7. Administrative overheads</v>
          </cell>
          <cell r="D44" t="str">
            <v>7. Správní režie</v>
          </cell>
        </row>
        <row r="45">
          <cell r="C45" t="str">
            <v>7. Administrative overheads - excluding depreciation</v>
          </cell>
          <cell r="D45" t="str">
            <v>7. Správní režie - kromě odpisů</v>
          </cell>
        </row>
        <row r="46">
          <cell r="C46" t="str">
            <v>Actual</v>
          </cell>
          <cell r="D46" t="str">
            <v>Skut hod.</v>
          </cell>
        </row>
        <row r="47">
          <cell r="C47" t="str">
            <v>Actual apportioned capex</v>
          </cell>
          <cell r="D47" t="str">
            <v>Skutečně přidělené investice</v>
          </cell>
        </row>
        <row r="48">
          <cell r="C48" t="str">
            <v>Actual audited values</v>
          </cell>
          <cell r="D48" t="str">
            <v>"Skutečnost"</v>
          </cell>
        </row>
        <row r="49">
          <cell r="C49" t="str">
            <v>Values as at 'Actual'</v>
          </cell>
          <cell r="D49" t="str">
            <v>Hodnoty přezkoumání u "Skutečnosti"</v>
          </cell>
        </row>
        <row r="50">
          <cell r="C50" t="str">
            <v>Actual collection rate</v>
          </cell>
          <cell r="D50" t="str">
            <v>Skutečná úspěšnost výběru pohledávek</v>
          </cell>
        </row>
        <row r="51">
          <cell r="C51" t="str">
            <v>Actual volume supplied</v>
          </cell>
          <cell r="D51" t="str">
            <v>Skutečný objem dodané vody</v>
          </cell>
        </row>
        <row r="52">
          <cell r="C52" t="str">
            <v>Actual opex</v>
          </cell>
          <cell r="D52" t="str">
            <v>Skutečné provozní náklady</v>
          </cell>
        </row>
        <row r="53">
          <cell r="C53" t="str">
            <v>Actual opex</v>
          </cell>
          <cell r="D53" t="str">
            <v>Skutečné provozní náklady</v>
          </cell>
        </row>
        <row r="54">
          <cell r="C54" t="str">
            <v>Actual RCV</v>
          </cell>
          <cell r="D54" t="str">
            <v>Skutečný ReHoK</v>
          </cell>
        </row>
        <row r="55">
          <cell r="C55" t="str">
            <v>Actual revenue requirement</v>
          </cell>
          <cell r="D55" t="str">
            <v>Skutečný požadovaný příjem</v>
          </cell>
        </row>
        <row r="56">
          <cell r="C56" t="str">
            <v>Actual tariff</v>
          </cell>
          <cell r="D56" t="str">
            <v>Skutečný tarif</v>
          </cell>
        </row>
        <row r="57">
          <cell r="C57" t="str">
            <v>Additional data</v>
          </cell>
          <cell r="D57" t="str">
            <v>Doplňková data</v>
          </cell>
        </row>
        <row r="58">
          <cell r="C58" t="str">
            <v>Adjusted value (for Operator)</v>
          </cell>
          <cell r="D58" t="str">
            <v>Upravená hodnota (pro provozní společnost)</v>
          </cell>
        </row>
        <row r="59">
          <cell r="C59" t="str">
            <v>Adjustment to Operator's WACC for risk profile</v>
          </cell>
          <cell r="D59" t="str">
            <v>Úprava hodnoty VaPNaK pro provozní společnosti z důvodu rizikového profilu</v>
          </cell>
        </row>
        <row r="60">
          <cell r="C60" t="str">
            <v>Advance compensation payment</v>
          </cell>
          <cell r="D60" t="str">
            <v>Záloha na vyrovnávací platbu</v>
          </cell>
        </row>
        <row r="61">
          <cell r="C61" t="str">
            <v xml:space="preserve">All figures in price level of </v>
          </cell>
          <cell r="D61" t="str">
            <v xml:space="preserve">Veškeré položky k cenové úrovni </v>
          </cell>
        </row>
        <row r="62">
          <cell r="C62" t="str">
            <v>All values as at the 2nd Correction</v>
          </cell>
          <cell r="D62" t="str">
            <v>Veškeré hodnoty jako u "vyrovnání dle odhadu"</v>
          </cell>
        </row>
        <row r="63">
          <cell r="C63" t="str">
            <v>Allowed annual revenue - see Section 2.2</v>
          </cell>
          <cell r="D63" t="str">
            <v>Smluvně povolený roční příjem - viz. odst. 2.2</v>
          </cell>
        </row>
        <row r="64">
          <cell r="C64" t="str">
            <v>Allowed profit</v>
          </cell>
          <cell r="D64" t="str">
            <v>Přípustný podíl zisku</v>
          </cell>
        </row>
        <row r="65">
          <cell r="C65" t="str">
            <v>Amount net of carrying charge</v>
          </cell>
          <cell r="D65" t="str">
            <v>Hodnota bez úroků z dlužné částky</v>
          </cell>
        </row>
        <row r="66">
          <cell r="C66" t="str">
            <v>Amount changing annual revenue</v>
          </cell>
          <cell r="D66" t="str">
            <v>Častka měnící roční příjem</v>
          </cell>
        </row>
        <row r="67">
          <cell r="C67" t="str">
            <v>Amount to be added to annual revenue for upcoming year</v>
          </cell>
          <cell r="D67" t="str">
            <v>Přírůstek k ročnímu příjmu nadcházejícího roku</v>
          </cell>
        </row>
        <row r="68">
          <cell r="C68" t="str">
            <v>Annual average tariff</v>
          </cell>
          <cell r="D68" t="str">
            <v>Roční průměrný tarif</v>
          </cell>
        </row>
        <row r="69">
          <cell r="C69" t="str">
            <v>Annual revenue</v>
          </cell>
          <cell r="D69" t="str">
            <v>Roční příjem</v>
          </cell>
        </row>
        <row r="70">
          <cell r="C70" t="str">
            <v>Applicable interest rate</v>
          </cell>
          <cell r="D70" t="str">
            <v>Použitá úroková sazba</v>
          </cell>
        </row>
        <row r="71">
          <cell r="C71" t="str">
            <v>AR - Rent</v>
          </cell>
          <cell r="D71" t="str">
            <v>AR - nájem</v>
          </cell>
        </row>
        <row r="72">
          <cell r="C72" t="str">
            <v>Asset sales</v>
          </cell>
          <cell r="D72" t="str">
            <v>Prodej majetku</v>
          </cell>
        </row>
        <row r="73">
          <cell r="C73" t="str">
            <v>Assuming that repairs refer primarily to work on below-ground infrastructure. (DW)</v>
          </cell>
          <cell r="D73" t="str">
            <v>Za předpokladu, že opravy se týkají primárně prací na podzemní infrastruktuře. Použitý index cen stavebních děl kód CZ-CC 2222 pro vodovod – určován ČSÚ.</v>
          </cell>
        </row>
        <row r="74">
          <cell r="C74" t="str">
            <v>Assuming that repairs refer primarily to work on below-ground infrastructure. (WW)</v>
          </cell>
          <cell r="D74" t="str">
            <v>Za předpokladu, že opravy se týkají primárně prací na podzemní infrastruktuře. Použitý index cen stavebních děl kód CZ-CC 2223 pro kanalizaci – určován ČSÚ.</v>
          </cell>
        </row>
        <row r="75">
          <cell r="C75" t="str">
            <v>'Actual'</v>
          </cell>
          <cell r="D75" t="str">
            <v>"Skutečnost"</v>
          </cell>
        </row>
        <row r="76">
          <cell r="C76" t="str">
            <v>Average 1-year PRIBOR over 12 months up to 30 June of given year decreased by change in CPI over  last 12 months</v>
          </cell>
          <cell r="D76" t="str">
            <v>Průměrný 1-roční PRIBOR za 12 měsíců k 30. červnu daného roku snížený o změnu v ISC za poslední rok</v>
          </cell>
        </row>
        <row r="77">
          <cell r="C77" t="str">
            <v>Average 1-year PRIBOR over 12 months up to 31 December of given year</v>
          </cell>
          <cell r="D77" t="str">
            <v>Průměrný 1-roční PRIBOR za 12 měsíců k 31. prosinci daného roku</v>
          </cell>
        </row>
        <row r="78">
          <cell r="C78" t="str">
            <v>Average tariff in last year of price period</v>
          </cell>
          <cell r="D78" t="str">
            <v xml:space="preserve">Průměrný tarif v posledním roce </v>
          </cell>
        </row>
        <row r="79">
          <cell r="C79" t="str">
            <v>Band</v>
          </cell>
          <cell r="D79" t="str">
            <v>Pásmo</v>
          </cell>
        </row>
        <row r="80">
          <cell r="C80" t="str">
            <v>Base value</v>
          </cell>
          <cell r="D80" t="str">
            <v>Základní hodnota</v>
          </cell>
        </row>
        <row r="81">
          <cell r="C81" t="str">
            <v>Base Year</v>
          </cell>
          <cell r="D81" t="str">
            <v>Výchozí rok</v>
          </cell>
        </row>
        <row r="82">
          <cell r="C82" t="str">
            <v>Baseyear</v>
          </cell>
          <cell r="D82" t="str">
            <v>Výchozí rok</v>
          </cell>
        </row>
        <row r="83">
          <cell r="C83" t="str">
            <v>Baseyear values</v>
          </cell>
          <cell r="D83" t="str">
            <v>Hodnoty výchozího roku</v>
          </cell>
        </row>
        <row r="84">
          <cell r="C84" t="str">
            <v>basis points</v>
          </cell>
          <cell r="D84" t="str">
            <v>Bazické body</v>
          </cell>
        </row>
        <row r="85">
          <cell r="C85" t="str">
            <v>Border between first and second band</v>
          </cell>
          <cell r="D85" t="str">
            <v>Hranice mezi prvním a druhým pásmem</v>
          </cell>
        </row>
        <row r="86">
          <cell r="C86" t="str">
            <v>Border between second and third band</v>
          </cell>
          <cell r="D86" t="str">
            <v>Hranice mezi druhým a třetím pásmem</v>
          </cell>
        </row>
        <row r="87">
          <cell r="C87" t="str">
            <v>Calculated above</v>
          </cell>
          <cell r="D87" t="str">
            <v>Viz výše</v>
          </cell>
        </row>
        <row r="88">
          <cell r="C88" t="str">
            <v>Calculation of ex post tariffs</v>
          </cell>
          <cell r="D88" t="str">
            <v>Výpočet "ex post" tarifů</v>
          </cell>
        </row>
        <row r="89">
          <cell r="C89" t="str">
            <v>Calculation of opex savings (for fixed cost items)</v>
          </cell>
          <cell r="D89" t="str">
            <v>Kalkulace úspor provozních nákladů (fixní náklady)</v>
          </cell>
        </row>
        <row r="90">
          <cell r="C90" t="str">
            <v>CALCULATION OF PAYMENT OF SHARED SAVINGS TO OWNER</v>
          </cell>
          <cell r="D90" t="str">
            <v>KALKULACE PLATBY DĚLENÝCH ÚSPOR VLASTNÍKOVI</v>
          </cell>
        </row>
        <row r="91">
          <cell r="C91" t="str">
            <v>Carried fwd from previous price control period</v>
          </cell>
          <cell r="D91" t="str">
            <v>Převzato z předchozího období fixace</v>
          </cell>
        </row>
        <row r="92">
          <cell r="C92" t="str">
            <v>Carrying charge</v>
          </cell>
          <cell r="D92" t="str">
            <v>Úroky z dlužné částky</v>
          </cell>
        </row>
        <row r="93">
          <cell r="C93" t="str">
            <v>Categorisation</v>
          </cell>
          <cell r="D93" t="str">
            <v>Kategorizace</v>
          </cell>
        </row>
        <row r="94">
          <cell r="C94" t="str">
            <v>Change in real prices compared to base year</v>
          </cell>
          <cell r="D94" t="str">
            <v>Změna stálých cen ve srovnání k úrovni výchozího roku</v>
          </cell>
        </row>
        <row r="95">
          <cell r="C95" t="str">
            <v>Change of Volume related costs</v>
          </cell>
          <cell r="D95" t="str">
            <v>Změna Variabilních nákladů</v>
          </cell>
        </row>
        <row r="96">
          <cell r="C96" t="str">
            <v>Change of VRC</v>
          </cell>
          <cell r="D96" t="str">
            <v>Změna VN</v>
          </cell>
        </row>
        <row r="97">
          <cell r="C97" t="str">
            <v>Collection rate</v>
          </cell>
          <cell r="D97" t="str">
            <v>Úspěšnost výběru pohledávek (vodné/stočné)</v>
          </cell>
        </row>
        <row r="98">
          <cell r="C98" t="str">
            <v>Comment</v>
          </cell>
          <cell r="D98" t="str">
            <v>Poznámky</v>
          </cell>
        </row>
        <row r="99">
          <cell r="C99" t="str">
            <v>Compensation payment (see 7.1.3)</v>
          </cell>
          <cell r="D99" t="str">
            <v>Vyrovnávací platba (dle 7.1.3)</v>
          </cell>
        </row>
        <row r="100">
          <cell r="C100" t="str">
            <v>Completed by</v>
          </cell>
          <cell r="D100" t="str">
            <v>Vyplnil</v>
          </cell>
        </row>
        <row r="101">
          <cell r="C101" t="str">
            <v>Composite energy price index (or other as appropriate) after division, subdivision, item and group SKP (Part of Industrial price index 7003), Code E 40.</v>
          </cell>
          <cell r="D101" t="str">
            <v>Index cen Elektřina, Plyn, Teplo podle sekce, subsekce, odst. a skupiny SKP, (součástí indexu cen průmyslových výrobců 7003), kód E 40 – určován ČSÚ.</v>
          </cell>
        </row>
        <row r="102">
          <cell r="C102" t="str">
            <v>Constant prices (real terms)</v>
          </cell>
          <cell r="D102" t="str">
            <v>Stálé ceny</v>
          </cell>
        </row>
        <row r="103">
          <cell r="C103" t="str">
            <v>Contact address</v>
          </cell>
          <cell r="D103" t="str">
            <v>Kontaktní adresa</v>
          </cell>
        </row>
        <row r="104">
          <cell r="C104" t="str">
            <v>Contract Life</v>
          </cell>
          <cell r="D104" t="str">
            <v>Délka smlouvy</v>
          </cell>
        </row>
        <row r="105">
          <cell r="C105" t="str">
            <v>Correction (Ct-1) brought forward from previous price control period</v>
          </cell>
          <cell r="D105" t="str">
            <v>"Vyrovnání dle odhadu" (Ct-1) převedené z předchozího období cenové fixace</v>
          </cell>
        </row>
        <row r="106">
          <cell r="C106" t="str">
            <v>Costs per customer connection</v>
          </cell>
          <cell r="D106" t="str">
            <v>Náklady na připojení jednoho zákazníka</v>
          </cell>
        </row>
        <row r="107">
          <cell r="C107" t="str">
            <v>Costs per m3 supplied</v>
          </cell>
          <cell r="D107" t="str">
            <v>Náklady na 1 m3 dodané vody</v>
          </cell>
        </row>
        <row r="108">
          <cell r="C108" t="str">
            <v>Costs per m3 pumped, treated, produced</v>
          </cell>
          <cell r="D108" t="str">
            <v>Náklady na 1 m3 čerpané, čištěné, vyrobené vody</v>
          </cell>
        </row>
        <row r="109">
          <cell r="C109" t="str">
            <v>Ct</v>
          </cell>
          <cell r="D109" t="str">
            <v>Ct</v>
          </cell>
        </row>
        <row r="110">
          <cell r="C110" t="str">
            <v>Current prices (nominal terms)</v>
          </cell>
          <cell r="D110" t="str">
            <v>Běžné ceny</v>
          </cell>
        </row>
        <row r="111">
          <cell r="C111" t="str">
            <v>Czech Statistical Office</v>
          </cell>
          <cell r="D111" t="str">
            <v>ČSÚ</v>
          </cell>
        </row>
        <row r="112">
          <cell r="C112" t="str">
            <v>Data outside time period of relevance, or otherwise not relevant</v>
          </cell>
          <cell r="D112" t="str">
            <v>Údaje mimo modelované období, nebo nerelevantní z jiného důvodu</v>
          </cell>
        </row>
        <row r="113">
          <cell r="C113" t="str">
            <v>Date</v>
          </cell>
          <cell r="D113" t="str">
            <v>Datum</v>
          </cell>
        </row>
        <row r="114">
          <cell r="C114" t="str">
            <v>Depreciation</v>
          </cell>
          <cell r="D114" t="str">
            <v>Odpisy</v>
          </cell>
        </row>
        <row r="115">
          <cell r="C115" t="str">
            <v>Desired tariff</v>
          </cell>
          <cell r="D115" t="str">
            <v>Požadovaný tarif</v>
          </cell>
        </row>
        <row r="116">
          <cell r="C116" t="str">
            <v>developed under contract no. 87745/ENV/07, ref. no. 2882/330/07 for the Ministry of Environment of the Czech Republic</v>
          </cell>
          <cell r="D116" t="str">
            <v>vypracován dle smlouvy č. 87745/ENV/07, č.j. 2882/330/07 pro Českou republiku - Ministerstvo životního prostředí</v>
          </cell>
        </row>
        <row r="117">
          <cell r="C117" t="str">
            <v>Dictionary</v>
          </cell>
          <cell r="D117" t="str">
            <v>Slovník</v>
          </cell>
        </row>
        <row r="118">
          <cell r="C118" t="str">
            <v>Discounted receivable production over control period</v>
          </cell>
          <cell r="D118" t="str">
            <v>Diskontovaná skutečně uhrazená produkce za sledované období</v>
          </cell>
        </row>
        <row r="119">
          <cell r="C119" t="str">
            <v>Drinking water</v>
          </cell>
          <cell r="D119" t="str">
            <v>Pitná voda</v>
          </cell>
        </row>
        <row r="120">
          <cell r="C120" t="str">
            <v>Duration of Price Control Period</v>
          </cell>
          <cell r="D120" t="str">
            <v>Délka trvání cenové fixace</v>
          </cell>
        </row>
        <row r="121">
          <cell r="C121" t="str">
            <v>Electricity price index (Part of Industrial price index 7003) after division, subdivision, item and group SKP, Code E 401.</v>
          </cell>
          <cell r="D121" t="str">
            <v>Index cen Elektřiny včetně rozvodů (součástí indexu cen průmyslových výrobců 7003) podle sekce, subsekce, odst. a skupiny SKP, kód E 401 – určován ČSÚ.</v>
          </cell>
        </row>
        <row r="122">
          <cell r="C122" t="str">
            <v>E-mail</v>
          </cell>
          <cell r="D122" t="str">
            <v>E-mail</v>
          </cell>
        </row>
        <row r="123">
          <cell r="C123" t="str">
            <v>Entered directly as user input in nominal terms</v>
          </cell>
          <cell r="D123" t="str">
            <v>Vstupy přímé jako uživatelský vstup v běžných cenách</v>
          </cell>
        </row>
        <row r="124">
          <cell r="C124" t="str">
            <v>Equal Volume related costs</v>
          </cell>
          <cell r="D124" t="str">
            <v>Stejné Variabilní náklady</v>
          </cell>
        </row>
        <row r="125">
          <cell r="C125" t="str">
            <v>Equal VRC</v>
          </cell>
          <cell r="D125" t="str">
            <v>Stejné VN</v>
          </cell>
        </row>
        <row r="126">
          <cell r="C126" t="str">
            <v>Evaluation Period</v>
          </cell>
          <cell r="D126" t="str">
            <v>Hodnocené období</v>
          </cell>
        </row>
        <row r="127">
          <cell r="C127" t="str">
            <v>Ex ante</v>
          </cell>
          <cell r="D127" t="str">
            <v>Ex ante</v>
          </cell>
        </row>
        <row r="128">
          <cell r="C128" t="str">
            <v>Ex ante average tariff excl. VAT</v>
          </cell>
          <cell r="D128" t="str">
            <v>Průměrný tarif bez DPH "Ex ante"</v>
          </cell>
        </row>
        <row r="129">
          <cell r="C129" t="str">
            <v>Ex ante estimate of development in real prices</v>
          </cell>
          <cell r="D129" t="str">
            <v>Ex ante odhad vývoje v stálých cenách</v>
          </cell>
        </row>
        <row r="130">
          <cell r="C130" t="str">
            <v>Depreciation in real terms as Ex ante Model input</v>
          </cell>
          <cell r="D130" t="str">
            <v>Odpisy z modelu "ex ante" ve stálých cenách</v>
          </cell>
        </row>
        <row r="131">
          <cell r="C131" t="str">
            <v>Ex ante revenue requirement</v>
          </cell>
          <cell r="D131" t="str">
            <v>Požadovaný příjem "ex ante"</v>
          </cell>
        </row>
        <row r="132">
          <cell r="C132" t="str">
            <v>EX ANTE SUMMARY - DRINKING WATER</v>
          </cell>
          <cell r="D132" t="str">
            <v>EX ANTE SOUHRN - PITNÁ VODA</v>
          </cell>
        </row>
        <row r="133">
          <cell r="C133" t="str">
            <v>EX ANTE SUMMARY - WASTEWATER</v>
          </cell>
          <cell r="D133" t="str">
            <v>EX ANTE SOUHRN - ODPADNÍ VODA</v>
          </cell>
        </row>
        <row r="134">
          <cell r="C134" t="str">
            <v>Ex ante value</v>
          </cell>
          <cell r="D134" t="str">
            <v>Ex ante hodnota</v>
          </cell>
        </row>
        <row r="135">
          <cell r="C135" t="str">
            <v>Ex ante values</v>
          </cell>
          <cell r="D135" t="str">
            <v>Ex ante hodnoty</v>
          </cell>
        </row>
        <row r="136">
          <cell r="C136" t="str">
            <v>Ex post price indices, all values as at the Re-forecast Correction</v>
          </cell>
          <cell r="D136" t="str">
            <v>Indexy cen "ex post", všechny hodnoty k "vyrovnání dle odhadu"</v>
          </cell>
        </row>
        <row r="137">
          <cell r="C137" t="str">
            <v>EX POST SUMMARY - DRINKING WATER</v>
          </cell>
          <cell r="D137" t="str">
            <v>EX POST SOUHRN - PITNÁ VODA</v>
          </cell>
        </row>
        <row r="138">
          <cell r="C138" t="str">
            <v>EX POST SUMMARY - WASTEWATER</v>
          </cell>
          <cell r="D138" t="str">
            <v>EX POST SOUHRN - ODPADNÍ VODA</v>
          </cell>
        </row>
        <row r="139">
          <cell r="C139" t="str">
            <v>Existing infrastructure</v>
          </cell>
          <cell r="D139" t="str">
            <v>Stávající infrastruktura</v>
          </cell>
        </row>
        <row r="140">
          <cell r="C140" t="str">
            <v>Expectations</v>
          </cell>
          <cell r="D140" t="str">
            <v>Očekávání</v>
          </cell>
        </row>
        <row r="141">
          <cell r="C141" t="str">
            <v>Fax number</v>
          </cell>
          <cell r="D141" t="str">
            <v>Fax</v>
          </cell>
        </row>
        <row r="142">
          <cell r="C142" t="str">
            <v>Figures to be used for reconciliation</v>
          </cell>
          <cell r="D142" t="str">
            <v>Hodnoty použité při Vyrovnání</v>
          </cell>
        </row>
        <row r="143">
          <cell r="C143" t="str">
            <v>Final annual revenue - choice of above options</v>
          </cell>
          <cell r="D143" t="str">
            <v>Konečný roční příjem - vyber z následujících možností</v>
          </cell>
        </row>
        <row r="144">
          <cell r="C144" t="str">
            <v>Final compensation payment</v>
          </cell>
          <cell r="D144" t="str">
            <v>Konečná vyrovnávací platba</v>
          </cell>
        </row>
        <row r="145">
          <cell r="C145" t="str">
            <v>First band</v>
          </cell>
          <cell r="D145" t="str">
            <v>První pásmo</v>
          </cell>
        </row>
        <row r="146">
          <cell r="C146" t="str">
            <v>'Correction based on audited values (wash up)'</v>
          </cell>
          <cell r="D146" t="str">
            <v>První část Vyrovnání: "Skutečnost" - založené na skutečných auditovaných hodnotách</v>
          </cell>
        </row>
        <row r="147">
          <cell r="C147" t="str">
            <v>Correction based on audited values (wash up)</v>
          </cell>
          <cell r="D147" t="str">
            <v>První část Vyrovnání: "Skutečnost" - založené na skutečných auditovaných hodnotách</v>
          </cell>
        </row>
        <row r="148">
          <cell r="C148" t="str">
            <v>'Correction based on audited values (wash up)' (Wt-1)</v>
          </cell>
          <cell r="D148" t="str">
            <v>"První část Vyrovnání - Skutečnost" (Wt-1)</v>
          </cell>
        </row>
        <row r="149">
          <cell r="C149" t="str">
            <v xml:space="preserve">For year </v>
          </cell>
          <cell r="D149" t="str">
            <v xml:space="preserve">Pro rok </v>
          </cell>
        </row>
        <row r="150">
          <cell r="C150" t="str">
            <v>Forecast of relevant index (if any) in real terms</v>
          </cell>
          <cell r="D150" t="str">
            <v>Prognóza relevantního indexu ve stálých cenách</v>
          </cell>
        </row>
        <row r="151">
          <cell r="C151" t="str">
            <v>Forecast opex</v>
          </cell>
          <cell r="D151" t="str">
            <v>Prognózované provozní náklady</v>
          </cell>
        </row>
        <row r="152">
          <cell r="C152" t="str">
            <v>Greater than</v>
          </cell>
          <cell r="D152" t="str">
            <v>Od</v>
          </cell>
        </row>
        <row r="153">
          <cell r="C153" t="str">
            <v>I.e. real wage rises to be paid for from efficiency gains; but no expectation of efficiency increase beyond this in existing contracts.</v>
          </cell>
          <cell r="D153" t="str">
            <v>Tzn. reálný růst mezd má být hrazen z nárůstů efektivity; ale není žádné další očekávání zvyšování efektivit ve stávajících smlouvách.</v>
          </cell>
        </row>
        <row r="154">
          <cell r="C154" t="str">
            <v>In nominal terms</v>
          </cell>
          <cell r="D154" t="str">
            <v>Běžné ceny</v>
          </cell>
        </row>
        <row r="155">
          <cell r="C155" t="str">
            <v>In real terms</v>
          </cell>
          <cell r="D155" t="str">
            <v>Stále ceny</v>
          </cell>
        </row>
        <row r="156">
          <cell r="C156" t="str">
            <v>Include check that tariff covers opex plus rent!</v>
          </cell>
          <cell r="D156" t="str">
            <v>Včetně ověření, že tarif pokrývá provozní náklady a nájem!</v>
          </cell>
        </row>
        <row r="157">
          <cell r="C157" t="str">
            <v>Include standard from Manual!</v>
          </cell>
          <cell r="D157" t="str">
            <v>Včetně standartů z manuálu</v>
          </cell>
        </row>
        <row r="158">
          <cell r="C158" t="str">
            <v>Increase in basic interest rate for punitive carrying charge</v>
          </cell>
          <cell r="D158" t="str">
            <v>Zvýšení základní úrokové sazby úroků z dlužné částky</v>
          </cell>
        </row>
        <row r="159">
          <cell r="C159" t="str">
            <v>Increase in PRIBOR for basic interest rate</v>
          </cell>
          <cell r="D159" t="str">
            <v>Nárůst v PRIBOR základní úrokové sazby</v>
          </cell>
        </row>
        <row r="160">
          <cell r="C160" t="str">
            <v>Index for tariff change</v>
          </cell>
          <cell r="D160" t="str">
            <v>Index tarifu</v>
          </cell>
        </row>
        <row r="161">
          <cell r="C161" t="str">
            <v>Index to be used (if any)</v>
          </cell>
          <cell r="D161" t="str">
            <v>Použitý index</v>
          </cell>
        </row>
        <row r="162">
          <cell r="C162" t="str">
            <v>Indexed discounted receivable production</v>
          </cell>
          <cell r="D162" t="str">
            <v>Indexovaná diskontovaná skutečně uhrazená produkce</v>
          </cell>
        </row>
        <row r="163">
          <cell r="C163" t="str">
            <v>Indexes rebased to base year</v>
          </cell>
          <cell r="D163" t="str">
            <v>Indexy vztažené k výchozímu roku</v>
          </cell>
        </row>
        <row r="164">
          <cell r="C164" t="str">
            <v>Indicates figure sourced in ex ante Model</v>
          </cell>
          <cell r="D164" t="str">
            <v xml:space="preserve">Takto označené hodnoty jsou vztaženy k modelu "ex ante" </v>
          </cell>
        </row>
        <row r="165">
          <cell r="C165" t="str">
            <v>Industrial producer price index after division and subdivision SKP, Code C, D, E.</v>
          </cell>
          <cell r="D165" t="str">
            <v>Index 7003 - index cen průmyslových výrobců podle sekce a subsekce SKP, kód C,D,E = ÚHRN – určovaný ČSÚ.</v>
          </cell>
        </row>
        <row r="166">
          <cell r="C166" t="str">
            <v>infr. = Infrastructure</v>
          </cell>
          <cell r="D166" t="str">
            <v>IM = Infrastrukturní majetek</v>
          </cell>
        </row>
        <row r="167">
          <cell r="C167" t="str">
            <v>Infrastructural capex that contributes 100% to RCV</v>
          </cell>
          <cell r="D167" t="str">
            <v>Investice do infrastruktury přispívající ze 100% k ReHoK</v>
          </cell>
        </row>
        <row r="168">
          <cell r="C168" t="str">
            <v>Infrastructure assets</v>
          </cell>
          <cell r="D168" t="str">
            <v>Infrastrukturní majetek</v>
          </cell>
        </row>
        <row r="169">
          <cell r="C169" t="str">
            <v>Infrastructure Operator</v>
          </cell>
          <cell r="D169" t="str">
            <v>Provozovatel infrastruktury</v>
          </cell>
        </row>
        <row r="170">
          <cell r="C170" t="str">
            <v>Infrastructure Owner</v>
          </cell>
          <cell r="D170" t="str">
            <v>Vlastník infrastruktury</v>
          </cell>
        </row>
        <row r="171">
          <cell r="C171" t="str">
            <v>Input data in the form of a factor by which the base value is multiplied</v>
          </cell>
          <cell r="D171" t="str">
            <v>Vstupní data v podobě faktoru, kterým se násobí výchozí hodnota</v>
          </cell>
        </row>
        <row r="172">
          <cell r="C172" t="str">
            <v>Input data taken from Financial Model ex ante</v>
          </cell>
          <cell r="D172" t="str">
            <v>Vstupní data převzata z finančního modelu "ex ante"</v>
          </cell>
        </row>
        <row r="173">
          <cell r="C173" t="str">
            <v>Interest payments from Owner to Operator (enter as -ve number)</v>
          </cell>
          <cell r="D173" t="str">
            <v>Úroky placené vlastníkem provozovateli (zadat jako zápornou hodnotu)</v>
          </cell>
        </row>
        <row r="174">
          <cell r="C174" t="str">
            <v>Interest rates</v>
          </cell>
          <cell r="D174" t="str">
            <v>Úrokové sazby</v>
          </cell>
        </row>
        <row r="175">
          <cell r="C175" t="str">
            <v>Investment</v>
          </cell>
          <cell r="D175" t="str">
            <v>Investice</v>
          </cell>
        </row>
        <row r="176">
          <cell r="C176" t="str">
            <v>Volume supplied</v>
          </cell>
          <cell r="D176" t="str">
            <v>Objem vody dodané</v>
          </cell>
        </row>
        <row r="177">
          <cell r="C177" t="str">
            <v>KEY GENERAL INPUTS</v>
          </cell>
          <cell r="D177" t="str">
            <v>ZÁKLADNÍ VSTUPNÍ DATA</v>
          </cell>
        </row>
        <row r="178">
          <cell r="C178" t="str">
            <v>Levelised average tariff</v>
          </cell>
          <cell r="D178" t="str">
            <v>Konstatní průměrný tarif</v>
          </cell>
        </row>
        <row r="179">
          <cell r="C179" t="str">
            <v>List of options for treatment of opex</v>
          </cell>
          <cell r="D179" t="str">
            <v>Seznam možností očištění provozních nákladů</v>
          </cell>
        </row>
        <row r="180">
          <cell r="C180" t="str">
            <v>Local dictionary</v>
          </cell>
          <cell r="D180" t="str">
            <v>Místní slovník</v>
          </cell>
        </row>
        <row r="181">
          <cell r="C181" t="str">
            <v>Modified rent</v>
          </cell>
          <cell r="D181" t="str">
            <v>Upravené nájemné</v>
          </cell>
        </row>
        <row r="182">
          <cell r="C182" t="str">
            <v>Name</v>
          </cell>
          <cell r="D182" t="str">
            <v>Název</v>
          </cell>
        </row>
        <row r="183">
          <cell r="C183" t="str">
            <v>Name of Operator</v>
          </cell>
          <cell r="D183" t="str">
            <v>Název provozovatele</v>
          </cell>
        </row>
        <row r="184">
          <cell r="C184" t="str">
            <v>Name of Owner</v>
          </cell>
          <cell r="D184" t="str">
            <v>Název vlastníka</v>
          </cell>
        </row>
        <row r="185">
          <cell r="C185" t="str">
            <v>Net present value of revenue requirement</v>
          </cell>
          <cell r="D185" t="str">
            <v>Hodnota požadovaného příjmu</v>
          </cell>
        </row>
        <row r="186">
          <cell r="C186" t="str">
            <v>New infrastructure</v>
          </cell>
          <cell r="D186" t="str">
            <v>Nová infrastruktura</v>
          </cell>
        </row>
        <row r="187">
          <cell r="C187" t="str">
            <v>New infrastructure - by investment programme</v>
          </cell>
          <cell r="D187" t="str">
            <v>Nová infrastruktura - investiční program</v>
          </cell>
        </row>
        <row r="188">
          <cell r="C188" t="str">
            <v>New infrastructure - resulting opex changes</v>
          </cell>
          <cell r="D188" t="str">
            <v>Nová infrastruktura - vyvolané změny provozních nákladů</v>
          </cell>
        </row>
        <row r="189">
          <cell r="C189" t="str">
            <v>New revenue requirement</v>
          </cell>
          <cell r="D189" t="str">
            <v>Nově požadovaný příjem</v>
          </cell>
        </row>
        <row r="190">
          <cell r="C190" t="str">
            <v>Nominal terms</v>
          </cell>
          <cell r="D190" t="str">
            <v>Běžné ceny</v>
          </cell>
        </row>
        <row r="191">
          <cell r="C191" t="str">
            <v>NOMINAL TERMS (CURRENT PRICES)</v>
          </cell>
          <cell r="D191" t="str">
            <v>NOMINÁLNÍ HODNOTY (BĚŽNÉ CENY)</v>
          </cell>
        </row>
        <row r="192">
          <cell r="C192" t="str">
            <v>Not used</v>
          </cell>
          <cell r="D192" t="str">
            <v>Nevyužitý</v>
          </cell>
        </row>
        <row r="193">
          <cell r="C193" t="str">
            <v>Note</v>
          </cell>
          <cell r="D193" t="str">
            <v>Poznámka</v>
          </cell>
        </row>
        <row r="194">
          <cell r="C194" t="str">
            <v>Note: 2008 provided to enable calibration based on current price calculation</v>
          </cell>
          <cell r="D194" t="str">
            <v>Poznámka: 2008 poskytuje možnost kontroly založené na kalkulaci ve stálých cenách</v>
          </cell>
        </row>
        <row r="195">
          <cell r="C195" t="str">
            <v xml:space="preserve">Note: must be expressed in price level of </v>
          </cell>
          <cell r="D195" t="str">
            <v xml:space="preserve">Poznámka: musí být vyjádřeno v cenové úrovni roku </v>
          </cell>
        </row>
        <row r="196">
          <cell r="C196" t="str">
            <v>Number of customer connections</v>
          </cell>
          <cell r="D196" t="str">
            <v>Počet přípojek</v>
          </cell>
        </row>
        <row r="197">
          <cell r="C197" t="str">
            <v>on rent</v>
          </cell>
          <cell r="D197" t="str">
            <v>v nájemném</v>
          </cell>
        </row>
        <row r="198">
          <cell r="C198" t="str">
            <v>on total own costs excl. rent</v>
          </cell>
          <cell r="D198" t="str">
            <v>v úplných vlastních nákladech bez nájemného</v>
          </cell>
        </row>
        <row r="199">
          <cell r="C199" t="str">
            <v>Only full capex pass through is implemented in Recon Tool!</v>
          </cell>
          <cell r="D199" t="str">
            <v>Pouze plně promítnuté investiční náklady jsou zahrnuty do Vyrovnávacího nástroje!</v>
          </cell>
        </row>
        <row r="200">
          <cell r="C200" t="str">
            <v>Operating assets</v>
          </cell>
          <cell r="D200" t="str">
            <v>Provozní majetek</v>
          </cell>
        </row>
        <row r="201">
          <cell r="C201" t="str">
            <v>Opex</v>
          </cell>
          <cell r="D201" t="str">
            <v>Provozní náklady</v>
          </cell>
        </row>
        <row r="202">
          <cell r="C202" t="str">
            <v>OPEX EX ANTE FORECAST</v>
          </cell>
          <cell r="D202" t="str">
            <v>PROGNÓZA PROVOZNÍCH NÁKLADŮ EX ANTE</v>
          </cell>
        </row>
        <row r="203">
          <cell r="C203" t="str">
            <v>OPEX EX POST RECONCILIATION</v>
          </cell>
          <cell r="D203" t="str">
            <v>Vyrovnání provozních nákladů EX POST</v>
          </cell>
        </row>
        <row r="204">
          <cell r="C204" t="str">
            <v>Opex finally used for price setting</v>
          </cell>
          <cell r="D204" t="str">
            <v>Konečné provozní náklady použité při tvorbě cen</v>
          </cell>
        </row>
        <row r="205">
          <cell r="C205" t="str">
            <v>Other capex that contributes less than 100% to RCV</v>
          </cell>
          <cell r="D205" t="str">
            <v>Investice do provozního majetku, které přispívají méně než 100% k ReHoK</v>
          </cell>
        </row>
        <row r="206">
          <cell r="C206" t="str">
            <v>Other input data</v>
          </cell>
          <cell r="D206" t="str">
            <v>Jiná vstupní data</v>
          </cell>
        </row>
        <row r="207">
          <cell r="C207" t="str">
            <v>Overall forecast</v>
          </cell>
          <cell r="D207" t="str">
            <v>Celková prognóza</v>
          </cell>
        </row>
        <row r="208">
          <cell r="C208" t="str">
            <v>Overall forecast</v>
          </cell>
          <cell r="D208" t="str">
            <v>Celková prognóza</v>
          </cell>
        </row>
        <row r="209">
          <cell r="C209" t="str">
            <v>Payment to Customers</v>
          </cell>
          <cell r="D209" t="str">
            <v>Platba Odběratelům</v>
          </cell>
        </row>
        <row r="210">
          <cell r="C210" t="str">
            <v>Payment to Owner at 'Correction based on audited values (wash up)'</v>
          </cell>
          <cell r="D210" t="str">
            <v>Platba vlastníkovi ve "vyrovnání dle skutečnosti"</v>
          </cell>
        </row>
        <row r="211">
          <cell r="C211" t="str">
            <v>Payment to Owner at 'Correction based on re-forecast values'</v>
          </cell>
          <cell r="D211" t="str">
            <v>Platba vlastníkovi ve "vyrovnání dle odhadu"</v>
          </cell>
        </row>
        <row r="212">
          <cell r="C212" t="str">
            <v>Percentage contribution to RCV</v>
          </cell>
          <cell r="D212" t="str">
            <v>Procentuální přispění ReHoK</v>
          </cell>
        </row>
        <row r="213">
          <cell r="C213" t="str">
            <v>Person in charge</v>
          </cell>
          <cell r="D213" t="str">
            <v>Zodpovědná osoba</v>
          </cell>
        </row>
        <row r="214">
          <cell r="C214" t="str">
            <v>plus depreciation</v>
          </cell>
          <cell r="D214" t="str">
            <v>plus odpisy</v>
          </cell>
        </row>
        <row r="215">
          <cell r="C215" t="str">
            <v>Predicted capex (apportioned to contract)</v>
          </cell>
          <cell r="D215" t="str">
            <v>Předpokláídané investice (přidělené smlouvou)</v>
          </cell>
        </row>
        <row r="216">
          <cell r="C216" t="str">
            <v>Predicted collection rate</v>
          </cell>
          <cell r="D216" t="str">
            <v>Prognózovaná úspěšnost výběru pohledávek</v>
          </cell>
        </row>
        <row r="217">
          <cell r="C217" t="str">
            <v>Predicted volume supplied</v>
          </cell>
          <cell r="D217" t="str">
            <v>Předpokládaný objem dodané vody</v>
          </cell>
        </row>
        <row r="218">
          <cell r="C218" t="str">
            <v>Predicted opex</v>
          </cell>
          <cell r="D218" t="str">
            <v>Prognózované provozní náklady</v>
          </cell>
        </row>
        <row r="219">
          <cell r="C219" t="str">
            <v>Predicted RCV</v>
          </cell>
          <cell r="D219" t="str">
            <v>Prognózovaný ReHoK</v>
          </cell>
        </row>
        <row r="220">
          <cell r="C220" t="str">
            <v>Predicted revenue requirement</v>
          </cell>
          <cell r="D220" t="str">
            <v>Prognózovaný požadovaný příjem</v>
          </cell>
        </row>
        <row r="221">
          <cell r="C221" t="str">
            <v>Predicted tariff</v>
          </cell>
          <cell r="D221" t="str">
            <v>Prognózovaný tarif</v>
          </cell>
        </row>
        <row r="222">
          <cell r="C222" t="str">
            <v>Predicted volume</v>
          </cell>
          <cell r="D222" t="str">
            <v>Prognózované objemy</v>
          </cell>
        </row>
        <row r="223">
          <cell r="C223" t="str">
            <v>Pre-paid rent, loans</v>
          </cell>
          <cell r="D223" t="str">
            <v>Předplacené nájemné, úvěry</v>
          </cell>
        </row>
        <row r="224">
          <cell r="C224" t="str">
            <v>Price Control First Year</v>
          </cell>
          <cell r="D224" t="str">
            <v>První rok cenové fixace</v>
          </cell>
        </row>
        <row r="225">
          <cell r="C225" t="str">
            <v>Price control period</v>
          </cell>
          <cell r="D225" t="str">
            <v>Období cenové fixace</v>
          </cell>
        </row>
        <row r="226">
          <cell r="C226" t="str">
            <v>Price indices</v>
          </cell>
          <cell r="D226" t="str">
            <v>Cenové indexy</v>
          </cell>
        </row>
        <row r="227">
          <cell r="C227" t="str">
            <v>Profit on turnover approach</v>
          </cell>
          <cell r="D227" t="str">
            <v>Přístup na základě zisku z obratu</v>
          </cell>
        </row>
        <row r="228">
          <cell r="C228" t="str">
            <v>Project Reference Data</v>
          </cell>
          <cell r="D228" t="str">
            <v>Identifikační údaje</v>
          </cell>
        </row>
        <row r="229">
          <cell r="C229" t="str">
            <v>Pure ex ante</v>
          </cell>
          <cell r="D229" t="str">
            <v>Přístup "ex ante"</v>
          </cell>
        </row>
        <row r="230">
          <cell r="C230" t="str">
            <v>Pure pass-through</v>
          </cell>
          <cell r="D230" t="str">
            <v>Přístup s promítnutím</v>
          </cell>
        </row>
        <row r="231">
          <cell r="C231" t="str">
            <v>RCV APPROACH</v>
          </cell>
          <cell r="D231" t="str">
            <v>PŘÍSTUP NA ZÁKLADĚ ReHoK</v>
          </cell>
        </row>
        <row r="232">
          <cell r="C232" t="str">
            <v>RCV  approach</v>
          </cell>
          <cell r="D232" t="str">
            <v>Přístup na základě ReHoK</v>
          </cell>
        </row>
        <row r="233">
          <cell r="C233" t="str">
            <v>RCV (at year end)</v>
          </cell>
          <cell r="D233" t="str">
            <v>ReHoK (ke konci roku)</v>
          </cell>
        </row>
        <row r="234">
          <cell r="C234" t="str">
            <v>RCV check</v>
          </cell>
          <cell r="D234" t="str">
            <v>ReHoK kontrola</v>
          </cell>
        </row>
        <row r="235">
          <cell r="C235" t="str">
            <v>RCV x WACC</v>
          </cell>
          <cell r="D235" t="str">
            <v>ReHoK x VaPNaK</v>
          </cell>
        </row>
        <row r="236">
          <cell r="C236" t="str">
            <v>RCV x WACC (% of TURNOVER)</v>
          </cell>
          <cell r="D236" t="str">
            <v>ReHoK x VaPNaK (% z obratu)</v>
          </cell>
        </row>
        <row r="237">
          <cell r="C237" t="str">
            <v>Real terms</v>
          </cell>
          <cell r="D237" t="str">
            <v>Stálé ceny</v>
          </cell>
        </row>
        <row r="238">
          <cell r="C238" t="str">
            <v>REAL TERMS (CONSTANT PRICES)</v>
          </cell>
          <cell r="D238" t="str">
            <v>STÁLÉ CENY</v>
          </cell>
        </row>
        <row r="239">
          <cell r="C239" t="str">
            <v>Receivable production</v>
          </cell>
          <cell r="D239" t="str">
            <v>Skutečně uhrazená produkce</v>
          </cell>
        </row>
        <row r="240">
          <cell r="C240" t="str">
            <v>Reconciliation tool for setting water and wastewater tariffs</v>
          </cell>
          <cell r="D240" t="str">
            <v>Vyrovnávací nástroj pro tvorbu cen pro vodné a stočné</v>
          </cell>
        </row>
        <row r="241">
          <cell r="C241" t="str">
            <v>Reference to source data or means of calculation</v>
          </cell>
          <cell r="D241" t="str">
            <v>Odkaz na zdroj indexů či výpočet</v>
          </cell>
        </row>
        <row r="242">
          <cell r="C242" t="str">
            <v>Re-forecast</v>
          </cell>
          <cell r="D242" t="str">
            <v>Dle odhadu</v>
          </cell>
        </row>
        <row r="243">
          <cell r="C243" t="str">
            <v>Reforecast</v>
          </cell>
          <cell r="D243" t="str">
            <v>"Odhad"</v>
          </cell>
        </row>
        <row r="244">
          <cell r="C244" t="str">
            <v>Relevant index (if any) in real terms</v>
          </cell>
          <cell r="D244" t="str">
            <v>Relevantní index ve stálých cenách</v>
          </cell>
        </row>
        <row r="245">
          <cell r="C245" t="str">
            <v>Remaining payment to Owner at 'wash up'</v>
          </cell>
          <cell r="D245" t="str">
            <v>Zbývající platba vlastníkovi u "vyrovnání dle skutečnosti"</v>
          </cell>
        </row>
        <row r="246">
          <cell r="C246" t="str">
            <v>Remaining period of evaluation</v>
          </cell>
          <cell r="D246" t="str">
            <v>Zbývající hodnocené období</v>
          </cell>
        </row>
        <row r="247">
          <cell r="C247" t="str">
            <v>Remove of infr.</v>
          </cell>
          <cell r="D247" t="str">
            <v>Odejmutí IM</v>
          </cell>
        </row>
        <row r="248">
          <cell r="C248" t="str">
            <v>Remove of infrastructure</v>
          </cell>
          <cell r="D248" t="str">
            <v>Odejmutí stávajícího Infrastrukturního majetku</v>
          </cell>
        </row>
        <row r="249">
          <cell r="C249" t="str">
            <v>Rent</v>
          </cell>
          <cell r="D249" t="str">
            <v>Nájem</v>
          </cell>
        </row>
        <row r="250">
          <cell r="C250" t="str">
            <v>required for Excel formulae only</v>
          </cell>
          <cell r="D250" t="str">
            <v>požadováno jen pro vzorec v Excelu</v>
          </cell>
        </row>
        <row r="251">
          <cell r="C251" t="str">
            <v>Required WACC</v>
          </cell>
          <cell r="D251" t="str">
            <v>Požadované VaPNaK</v>
          </cell>
        </row>
        <row r="252">
          <cell r="C252" t="str">
            <v>Resulting payment to Owner at 'Correction based on audited values (wash up)'</v>
          </cell>
          <cell r="D252" t="str">
            <v>Výsledná platba vlastníkovi z "vyrovnání dle skutečnosti"</v>
          </cell>
        </row>
        <row r="253">
          <cell r="C253" t="str">
            <v>Return OF expectations</v>
          </cell>
          <cell r="D253" t="str">
            <v>Návratnost Očekávání</v>
          </cell>
        </row>
        <row r="254">
          <cell r="C254" t="str">
            <v>Revenue requirement - see Section 2.1.2</v>
          </cell>
          <cell r="D254" t="str">
            <v>Požadovaný příjem - viz. Odst. 2.1.2</v>
          </cell>
        </row>
        <row r="255">
          <cell r="C255" t="str">
            <v>Revenue requirement for ex post calculations</v>
          </cell>
          <cell r="D255" t="str">
            <v>Ex post kalkulace požadovaný příjem</v>
          </cell>
        </row>
        <row r="256">
          <cell r="C256" t="str">
            <v>SAVINGS</v>
          </cell>
          <cell r="D256" t="str">
            <v>ÚSPORY</v>
          </cell>
        </row>
        <row r="257">
          <cell r="C257" t="str">
            <v>Second band</v>
          </cell>
          <cell r="D257" t="str">
            <v>Druhé pásmo</v>
          </cell>
        </row>
        <row r="258">
          <cell r="C258" t="str">
            <v>'Correction based on re-forecast values'</v>
          </cell>
          <cell r="D258" t="str">
            <v>Druhá část Vyrovnání: "Odhad" - založeno na přezkoumaných hodnotách</v>
          </cell>
        </row>
        <row r="259">
          <cell r="C259" t="str">
            <v>Correction based on re-forecast values</v>
          </cell>
          <cell r="D259" t="str">
            <v>Druhá část Vyrovnání: "Odhad" - založeno na přezkoumaných hodnotách</v>
          </cell>
        </row>
        <row r="260">
          <cell r="C260" t="str">
            <v>'Correction based on re-forecast values' (Ct)</v>
          </cell>
          <cell r="D260" t="str">
            <v>"Druhá část Vyrovnání - Odhad" (Ct)</v>
          </cell>
        </row>
        <row r="261">
          <cell r="C261" t="str">
            <v>Share of savings to Owner</v>
          </cell>
          <cell r="D261" t="str">
            <v>Podíl úspor vlastníkovi</v>
          </cell>
        </row>
        <row r="262">
          <cell r="C262" t="str">
            <v>Shared savings to be paid to Customer at 'wash up'</v>
          </cell>
          <cell r="D262" t="str">
            <v>Část dělených úspor fixních nákladů plynoucích Odběrateli</v>
          </cell>
        </row>
        <row r="263">
          <cell r="C263" t="str">
            <v>Sharing of cost savings</v>
          </cell>
          <cell r="D263" t="str">
            <v>Dělení užitků z úspor v nákladech</v>
          </cell>
        </row>
        <row r="264">
          <cell r="C264" t="str">
            <v>SUMMARY SHEET</v>
          </cell>
          <cell r="D264" t="str">
            <v>SOUHRNNÝ LIST</v>
          </cell>
        </row>
        <row r="265">
          <cell r="C265" t="str">
            <v>Tariff</v>
          </cell>
          <cell r="D265" t="str">
            <v>Tarif</v>
          </cell>
        </row>
        <row r="266">
          <cell r="C266" t="str">
            <v>Tariff calculation for given year</v>
          </cell>
          <cell r="D266" t="str">
            <v>Výpočet tarifu pro daný rok</v>
          </cell>
        </row>
        <row r="267">
          <cell r="C267" t="str">
            <v>Tariffs</v>
          </cell>
          <cell r="D267" t="str">
            <v>Tarify</v>
          </cell>
        </row>
        <row r="268">
          <cell r="C268" t="str">
            <v>Tariffs set WITH smoothing</v>
          </cell>
          <cell r="D268" t="str">
            <v>Nastavení tarifů se zarovnáním</v>
          </cell>
        </row>
        <row r="269">
          <cell r="C269" t="str">
            <v>Tariffs set WITHOUT smoothing</v>
          </cell>
          <cell r="D269" t="str">
            <v>Nastavení tarifů bez zarovnání</v>
          </cell>
        </row>
        <row r="270">
          <cell r="C270" t="str">
            <v>Tax</v>
          </cell>
          <cell r="D270" t="str">
            <v>Daň</v>
          </cell>
        </row>
        <row r="271">
          <cell r="C271" t="str">
            <v>Telephone number</v>
          </cell>
          <cell r="D271" t="str">
            <v>Telefonní číslo</v>
          </cell>
        </row>
        <row r="272">
          <cell r="C272" t="str">
            <v>th. CZK</v>
          </cell>
          <cell r="D272" t="str">
            <v>tis. Kč</v>
          </cell>
        </row>
        <row r="273">
          <cell r="C273" t="str">
            <v>Third band</v>
          </cell>
          <cell r="D273" t="str">
            <v>Třetí pásmo</v>
          </cell>
        </row>
        <row r="274">
          <cell r="C274" t="str">
            <v>This project is co-financed by the European Union</v>
          </cell>
          <cell r="D274" t="str">
            <v>Tento projekt je spolufinancován Evropskou unií</v>
          </cell>
        </row>
        <row r="275">
          <cell r="C275" t="str">
            <v>Threshold for application of punitive carrying charge (see 3.2.2)</v>
          </cell>
          <cell r="D275" t="str">
            <v>Práh použití penále viz. odst. 3.2.2</v>
          </cell>
        </row>
        <row r="276">
          <cell r="C276" t="str">
            <v>Timeline for implementation of investment programmes</v>
          </cell>
          <cell r="D276" t="str">
            <v>Časový přehled realizace investičních programů</v>
          </cell>
        </row>
        <row r="277">
          <cell r="C277" t="str">
            <v>Total</v>
          </cell>
          <cell r="D277" t="str">
            <v>Celkem</v>
          </cell>
        </row>
        <row r="278">
          <cell r="C278" t="str">
            <v>Total allowed profit</v>
          </cell>
          <cell r="D278" t="str">
            <v>Přípustný zisk jako podíl v obratu celkem</v>
          </cell>
        </row>
        <row r="279">
          <cell r="C279" t="str">
            <v>Total (historical) own costs including depreciation, rent paid to asset owner and financial costs</v>
          </cell>
          <cell r="D279" t="str">
            <v>Historické vlastní náklady (včetně odpisů, nájemného infrastrukturního majetku a finančních nákladů)</v>
          </cell>
        </row>
        <row r="280">
          <cell r="C280" t="str">
            <v>Total correction excluding for volume</v>
          </cell>
          <cell r="D280" t="str">
            <v>Celková úprava vyjma objemu</v>
          </cell>
        </row>
        <row r="281">
          <cell r="C281" t="str">
            <v>Total customer number related - per connection</v>
          </cell>
          <cell r="D281" t="str">
            <v>Celkem náklady na přípojku</v>
          </cell>
        </row>
        <row r="282">
          <cell r="C282" t="str">
            <v>Total customer number related - whole system</v>
          </cell>
          <cell r="D282" t="str">
            <v>Celkové náklady dle přípojek</v>
          </cell>
        </row>
        <row r="283">
          <cell r="C283" t="str">
            <v>Total customer number related opex - whole system</v>
          </cell>
          <cell r="D283" t="str">
            <v>Celkové provozní náklady na přípojky - celý systém</v>
          </cell>
        </row>
        <row r="284">
          <cell r="C284" t="str">
            <v>Total drinking water plus wastewater</v>
          </cell>
          <cell r="D284" t="str">
            <v>Celkem odpadní a pitná voda</v>
          </cell>
        </row>
        <row r="285">
          <cell r="C285" t="str">
            <v>Total fixed cost ex ante</v>
          </cell>
          <cell r="D285" t="str">
            <v xml:space="preserve">Celkové fixní pevně dané náklady </v>
          </cell>
        </row>
        <row r="286">
          <cell r="C286" t="str">
            <v>Total fixed cost initial period partial pass through</v>
          </cell>
          <cell r="D286" t="str">
            <v>Celkové fixní náklady částečně promítnuté v počátečním období</v>
          </cell>
        </row>
        <row r="287">
          <cell r="C287" t="str">
            <v>Total fixed cost initial period true up</v>
          </cell>
          <cell r="D287" t="str">
            <v>Celkové fixní náklady s počátečním vyrovnáním</v>
          </cell>
        </row>
        <row r="288">
          <cell r="C288" t="str">
            <v>Total fixed cost pass through</v>
          </cell>
          <cell r="D288" t="str">
            <v xml:space="preserve">Celkové fixní náklady s promítnutím </v>
          </cell>
        </row>
        <row r="289">
          <cell r="C289" t="str">
            <v>TOTAL NON-VOLUME RELATED OPEX FOR EXISTING AND NEW INFRASTRUCTURE</v>
          </cell>
          <cell r="D289" t="str">
            <v>CELKOVÉ PROVOZNÍ NÁKLADY NEZÁVISLÉ NA OBJEMU SOUČASNÉ A NOVÉ INFRASTRUKTURY  tis. Kč</v>
          </cell>
        </row>
        <row r="290">
          <cell r="C290" t="str">
            <v>TOTAL OPEX FOR EXISTING AND NEW INFRASTRUCTURE</v>
          </cell>
          <cell r="D290" t="str">
            <v>CELKOVÉ PROVOZNÍ NÁKLADY STÁVAJÍCÍ A NOVÉ INFRASTRUKTURY</v>
          </cell>
        </row>
        <row r="291">
          <cell r="C291" t="str">
            <v>TOTAL OPEX FOR EXISTING INFRASTRUCTURE</v>
          </cell>
          <cell r="D291" t="str">
            <v>CELKOVÉ PROVOZNÍ NÁKLADY STÁVAJÍCÍ INFRASTRUKTURY</v>
          </cell>
        </row>
        <row r="292">
          <cell r="C292" t="str">
            <v>TOTAL OPEX FOR NEW INFRASTRUCTURE</v>
          </cell>
          <cell r="D292" t="str">
            <v>CELKOVÉ PROVOZNÍ NÁKLADY NOVÉ INFRASTRUKTURY</v>
          </cell>
        </row>
        <row r="293">
          <cell r="C293" t="str">
            <v>Total own costs excluding depreciation, rent paid to asset owner and financial costs</v>
          </cell>
          <cell r="D293" t="str">
            <v>Celkové vlastní náklady kromě odpisů, nájemného a finančních nákladů</v>
          </cell>
        </row>
        <row r="294">
          <cell r="C294" t="str">
            <v>Total payment to Owner at 'wash up'</v>
          </cell>
          <cell r="D294" t="str">
            <v>Celková platba vlastníkovi u "vyrovnání dle skutečnosti"</v>
          </cell>
        </row>
        <row r="295">
          <cell r="C295" t="str">
            <v>Total savings (savings are a positive number)</v>
          </cell>
          <cell r="D295" t="str">
            <v>Celkové úspory (jako kladná hodnota)</v>
          </cell>
        </row>
        <row r="296">
          <cell r="C296" t="str">
            <v>Total savings as % of forecast opex</v>
          </cell>
          <cell r="D296" t="str">
            <v>Celkové úspory jako procento prognózovaných provozních nákladů</v>
          </cell>
        </row>
        <row r="297">
          <cell r="C297" t="str">
            <v>Total change of annual revenue for year t+1</v>
          </cell>
          <cell r="D297" t="str">
            <v>Celková částka měnící roční příjem v roce t+1</v>
          </cell>
        </row>
        <row r="298">
          <cell r="C298" t="str">
            <v>Total volume related true pass through - whole system</v>
          </cell>
          <cell r="D298" t="str">
            <v>Celkové náklady s promítnutím - jako celek</v>
          </cell>
        </row>
        <row r="299">
          <cell r="C299" t="str">
            <v>Total volume-related indexed - per m3 billed</v>
          </cell>
          <cell r="D299" t="str">
            <v>Celkový objem indexovaný - na fakturovaný m3</v>
          </cell>
        </row>
        <row r="300">
          <cell r="C300" t="str">
            <v>Total volume-related indexed - whole system</v>
          </cell>
          <cell r="D300" t="str">
            <v>Celkový objem indexovaný - celý systém</v>
          </cell>
        </row>
        <row r="301">
          <cell r="C301" t="str">
            <v>Total volume-related true pass through - per m3 billed</v>
          </cell>
          <cell r="D301" t="str">
            <v>Celkové náklady dle objemu s promítnutím - na fakturovaný m3</v>
          </cell>
        </row>
        <row r="302">
          <cell r="C302" t="str">
            <v>Total volume-related true up - per m3 billed</v>
          </cell>
          <cell r="D302" t="str">
            <v>Celkové náklady dle objemu  s poč. vyrovnáním (dle skutečnosti) - na fakturovaný m3</v>
          </cell>
        </row>
        <row r="303">
          <cell r="C303" t="str">
            <v>Total volume-related true up - whole system</v>
          </cell>
          <cell r="D303" t="str">
            <v>Celkové náklady dle objemu  s poč. vyrovnáním (dle skutečnosti) - celý systém</v>
          </cell>
        </row>
        <row r="304">
          <cell r="C304" t="str">
            <v>Treatment of opex for new infrastructure (cross reference) - to be used for conditional formatting</v>
          </cell>
          <cell r="D304" t="str">
            <v>Očištění provozních nákladů nové infrastruktury</v>
          </cell>
        </row>
        <row r="305">
          <cell r="C305" t="str">
            <v>Treatment of opex items</v>
          </cell>
          <cell r="D305" t="str">
            <v xml:space="preserve">Očištění provozních nákladů  </v>
          </cell>
        </row>
        <row r="306">
          <cell r="C306" t="str">
            <v>TURNOVER APPROACH</v>
          </cell>
          <cell r="D306" t="str">
            <v>PŘÍSTUP NA ZÁKLADĚ PODÍLU ZISKU V OBRATU</v>
          </cell>
        </row>
        <row r="307">
          <cell r="C307" t="str">
            <v>Type I</v>
          </cell>
          <cell r="D307" t="str">
            <v>Typ I</v>
          </cell>
        </row>
        <row r="308">
          <cell r="C308" t="str">
            <v>Type II</v>
          </cell>
          <cell r="D308" t="str">
            <v>Typ II</v>
          </cell>
        </row>
        <row r="309">
          <cell r="C309" t="str">
            <v>Type III</v>
          </cell>
          <cell r="D309" t="str">
            <v>Typ III</v>
          </cell>
        </row>
        <row r="310">
          <cell r="C310" t="str">
            <v>Types for treatment of opex for new infrastructure</v>
          </cell>
          <cell r="D310" t="str">
            <v>Typy očištění provozních nákladů nové infrastruktury</v>
          </cell>
        </row>
        <row r="311">
          <cell r="C311" t="str">
            <v>Unit</v>
          </cell>
          <cell r="D311" t="str">
            <v>Jednotka</v>
          </cell>
        </row>
        <row r="312">
          <cell r="C312" t="str">
            <v>Up to and including</v>
          </cell>
          <cell r="D312" t="str">
            <v>Do (včetně)</v>
          </cell>
        </row>
        <row r="313">
          <cell r="C313" t="str">
            <v>User defined 1 - one category must be chosen</v>
          </cell>
          <cell r="D313" t="str">
            <v>Určeno uživatelem 1 - musí být vybrána jedna kategorie</v>
          </cell>
        </row>
        <row r="314">
          <cell r="C314" t="str">
            <v>User defined 2 - one category must be chosen</v>
          </cell>
          <cell r="D314" t="str">
            <v>Určeno uživatelem 2 - musí být vybrána jedna kategorie</v>
          </cell>
        </row>
        <row r="315">
          <cell r="C315" t="str">
            <v>User defined 3 - one category must be chosen</v>
          </cell>
          <cell r="D315" t="str">
            <v>Určeno uživatelem 3 - musí být vybrána jedna kategorie</v>
          </cell>
        </row>
        <row r="316">
          <cell r="C316" t="str">
            <v>User input - overriding default approach</v>
          </cell>
          <cell r="D316" t="str">
            <v>Případný uživatelský vstup tam, kde uživatel chce přepisovat výchozí přístup</v>
          </cell>
        </row>
        <row r="317">
          <cell r="C317" t="str">
            <v>User input in column G in case of second and subsequent price control periods</v>
          </cell>
          <cell r="D317" t="str">
            <v>Uživatelský vstup ve sloupci G v případě druhého a následujících období fixace</v>
          </cell>
        </row>
        <row r="318">
          <cell r="C318" t="str">
            <v>Value in first year</v>
          </cell>
          <cell r="D318" t="str">
            <v>Hodnota v prvním roce</v>
          </cell>
        </row>
        <row r="319">
          <cell r="C319" t="str">
            <v>Value of ∆P / Pt</v>
          </cell>
          <cell r="D319" t="str">
            <v>Hodnota  ∆P / Pt</v>
          </cell>
        </row>
        <row r="320">
          <cell r="C320" t="str">
            <v>Value of P1</v>
          </cell>
          <cell r="D320" t="str">
            <v>Hodnota P1</v>
          </cell>
        </row>
        <row r="321">
          <cell r="C321" t="str">
            <v>Value of psi</v>
          </cell>
          <cell r="D321" t="str">
            <v>Hodnota psí</v>
          </cell>
        </row>
        <row r="322">
          <cell r="C322" t="str">
            <v>Value of w</v>
          </cell>
          <cell r="D322" t="str">
            <v>Hodnota w</v>
          </cell>
        </row>
        <row r="323">
          <cell r="C323" t="str">
            <v>Values as at 'Reforecast'</v>
          </cell>
          <cell r="D323" t="str">
            <v>Hodnoty přezkoumání u "Odhadu"</v>
          </cell>
        </row>
        <row r="324">
          <cell r="C324" t="str">
            <v>Version</v>
          </cell>
          <cell r="D324" t="str">
            <v>Verze</v>
          </cell>
        </row>
        <row r="325">
          <cell r="C325" t="str">
            <v>Visibility flag</v>
          </cell>
          <cell r="D325" t="str">
            <v>Indikátor proveditelnosti</v>
          </cell>
        </row>
        <row r="326">
          <cell r="C326" t="str">
            <v>Volume</v>
          </cell>
          <cell r="D326" t="str">
            <v>Objem</v>
          </cell>
        </row>
        <row r="327">
          <cell r="C327" t="str">
            <v>VRC = Volume related costs</v>
          </cell>
          <cell r="D327" t="str">
            <v>VN = Variabilní náklady</v>
          </cell>
        </row>
        <row r="328">
          <cell r="C328" t="str">
            <v>Wash-up (Wt-2) brought forward from previous price control period</v>
          </cell>
          <cell r="D328" t="str">
            <v>"Vyrovnání dle skutečnosti" (Wt-2) převedené z předchozího období cenové fixace</v>
          </cell>
        </row>
        <row r="329">
          <cell r="C329" t="str">
            <v>Wastewater</v>
          </cell>
          <cell r="D329" t="str">
            <v>Odpadní voda</v>
          </cell>
        </row>
        <row r="330">
          <cell r="C330" t="str">
            <v>Water sector civil works price index - DW</v>
          </cell>
          <cell r="D330" t="str">
            <v>Index cen stavebních děl - pitná voda</v>
          </cell>
        </row>
        <row r="331">
          <cell r="C331" t="str">
            <v>Water sector civil works price index - WW</v>
          </cell>
          <cell r="D331" t="str">
            <v>Index cen stavebních děl - odpadní voda</v>
          </cell>
        </row>
        <row r="332">
          <cell r="C332" t="str">
            <v>Working capital</v>
          </cell>
          <cell r="D332" t="str">
            <v>Pracovní kapitál</v>
          </cell>
        </row>
        <row r="333">
          <cell r="C333" t="str">
            <v>Working column</v>
          </cell>
          <cell r="D333" t="str">
            <v>Pracovní sloupec</v>
          </cell>
        </row>
        <row r="334">
          <cell r="C334" t="str">
            <v>Wt</v>
          </cell>
          <cell r="D334" t="str">
            <v>Wt</v>
          </cell>
        </row>
        <row r="335">
          <cell r="C335" t="str">
            <v>Year of price control period</v>
          </cell>
          <cell r="D335" t="str">
            <v>Rok období cenové fixace</v>
          </cell>
        </row>
        <row r="336">
          <cell r="C336" t="str">
            <v>Year under contract between owner and existing operator</v>
          </cell>
          <cell r="D336" t="str">
            <v>Rok, spadající do doby smlouvy mezi vlastníkem a provozovatelem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 val="VN_vII 0 9_VSTv1 1"/>
    </sheetNames>
    <sheetDataSet>
      <sheetData sheetId="0" refreshError="1"/>
      <sheetData sheetId="1" refreshError="1"/>
      <sheetData sheetId="2" refreshError="1">
        <row r="4">
          <cell r="E4">
            <v>2011</v>
          </cell>
          <cell r="K4">
            <v>7.0000000000000007E-2</v>
          </cell>
        </row>
        <row r="5">
          <cell r="E5">
            <v>5</v>
          </cell>
          <cell r="K5">
            <v>7.0000000000000007E-2</v>
          </cell>
          <cell r="P5">
            <v>0.5</v>
          </cell>
        </row>
        <row r="86">
          <cell r="F86">
            <v>1.1000000000000001</v>
          </cell>
        </row>
        <row r="87">
          <cell r="F87">
            <v>0.9</v>
          </cell>
        </row>
        <row r="88">
          <cell r="F88">
            <v>1.25</v>
          </cell>
        </row>
        <row r="95">
          <cell r="E95">
            <v>10</v>
          </cell>
        </row>
      </sheetData>
      <sheetData sheetId="3" refreshError="1"/>
      <sheetData sheetId="4" refreshError="1"/>
      <sheetData sheetId="5" refreshError="1">
        <row r="8">
          <cell r="E8">
            <v>10</v>
          </cell>
        </row>
      </sheetData>
      <sheetData sheetId="6" refreshError="1"/>
      <sheetData sheetId="7" refreshError="1"/>
      <sheetData sheetId="8" refreshError="1">
        <row r="1">
          <cell r="D1" t="b">
            <v>1</v>
          </cell>
        </row>
      </sheetData>
      <sheetData sheetId="9" refreshError="1">
        <row r="8">
          <cell r="E8">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sheetName val="ReHoK"/>
      <sheetName val="ReHoK2"/>
      <sheetName val="Už. def. ReHoK"/>
      <sheetName val="Očekávání"/>
      <sheetName val="Provozní náklady VODNÉ"/>
      <sheetName val="Provozní náklady STOČNÉ"/>
      <sheetName val="Nájem VODNÉ"/>
      <sheetName val="Nájem STOČNÉ"/>
      <sheetName val="VODNÉ"/>
      <sheetName val="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s>
    <sheetDataSet>
      <sheetData sheetId="0"/>
      <sheetData sheetId="1"/>
      <sheetData sheetId="2">
        <row r="4">
          <cell r="E4">
            <v>2011</v>
          </cell>
        </row>
      </sheetData>
      <sheetData sheetId="3">
        <row r="4">
          <cell r="E4">
            <v>2012</v>
          </cell>
        </row>
        <row r="5">
          <cell r="F5" t="b">
            <v>0</v>
          </cell>
          <cell r="I5" t="b">
            <v>1</v>
          </cell>
        </row>
      </sheetData>
      <sheetData sheetId="4"/>
      <sheetData sheetId="5">
        <row r="8">
          <cell r="E8">
            <v>10</v>
          </cell>
        </row>
      </sheetData>
      <sheetData sheetId="6"/>
      <sheetData sheetId="7"/>
      <sheetData sheetId="8">
        <row r="1">
          <cell r="D1" t="b">
            <v>1</v>
          </cell>
        </row>
      </sheetData>
      <sheetData sheetId="9">
        <row r="8">
          <cell r="E8">
            <v>10</v>
          </cell>
        </row>
      </sheetData>
      <sheetData sheetId="10"/>
      <sheetData sheetId="11"/>
      <sheetData sheetId="12"/>
      <sheetData sheetId="13"/>
      <sheetData sheetId="14"/>
      <sheetData sheetId="15"/>
      <sheetData sheetId="16">
        <row r="52">
          <cell r="E52">
            <v>91.059183353402588</v>
          </cell>
        </row>
      </sheetData>
      <sheetData sheetId="17"/>
      <sheetData sheetId="18"/>
      <sheetData sheetId="19"/>
      <sheetData sheetId="20"/>
      <sheetData sheetId="21">
        <row r="1">
          <cell r="A1">
            <v>2</v>
          </cell>
        </row>
      </sheetData>
      <sheetData sheetId="22">
        <row r="1">
          <cell r="C1">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 val="IN-PV Ex ante"/>
      <sheetName val="IN-PV Odhad"/>
      <sheetName val="IN-PV Skutečnost"/>
      <sheetName val="IN-PV ExA G-K"/>
      <sheetName val="IN-PV R11-V11 oip"/>
      <sheetName val="IN-PV R12-V12 oic"/>
      <sheetName val="IN-PV AC11-AG11 sip"/>
      <sheetName val="IN-PV AC12-AG12 sic"/>
      <sheetName val="IN-PV AN13-AR13 oop"/>
      <sheetName val="IN-PV AN14-AR14 ooc"/>
      <sheetName val="IN-PV AY13-BC13 sop"/>
      <sheetName val="IN-PV AY14-BC14 soc"/>
      <sheetName val="IN-OV Ex ante"/>
      <sheetName val="IN-OV Odhad"/>
      <sheetName val="IN-OV Skutečnost"/>
      <sheetName val="IN-OV ExA G-K"/>
      <sheetName val="IN-OV R11-V11 oip"/>
      <sheetName val="IN-OV R12-V12 oic"/>
      <sheetName val="IN-OV AC11-AG11 sip"/>
      <sheetName val="IN-OV AC12-AG12 sic"/>
      <sheetName val="IN-OV AN13-AR13 oop"/>
      <sheetName val="IN-OV AN14-AR14 ooc"/>
      <sheetName val="IN-OV AY13-BC13 sop"/>
      <sheetName val="IN-OV AY14-BC14 soc"/>
      <sheetName val="Obecn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7">
          <cell r="C7">
            <v>2010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bec@dolnihorice.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00B0F0"/>
  </sheetPr>
  <dimension ref="A1:K100"/>
  <sheetViews>
    <sheetView showGridLines="0" tabSelected="1" topLeftCell="A64" zoomScaleNormal="100" workbookViewId="0">
      <selection activeCell="D78" sqref="D78:E79"/>
    </sheetView>
  </sheetViews>
  <sheetFormatPr defaultColWidth="9.140625" defaultRowHeight="15" customHeight="1" outlineLevelRow="1" x14ac:dyDescent="0.25"/>
  <cols>
    <col min="1" max="1" width="7.28515625" style="1" customWidth="1"/>
    <col min="2" max="2" width="47.28515625" style="1" bestFit="1" customWidth="1"/>
    <col min="3" max="3" width="13.140625" style="1" bestFit="1" customWidth="1"/>
    <col min="4" max="4" width="10.7109375" style="1" customWidth="1"/>
    <col min="5" max="5" width="11.28515625" style="1" bestFit="1" customWidth="1"/>
    <col min="6" max="8" width="11.7109375" style="1" customWidth="1"/>
    <col min="9" max="9" width="12.7109375" style="1" bestFit="1" customWidth="1"/>
    <col min="10" max="10" width="11.28515625" style="1" customWidth="1"/>
    <col min="11" max="11" width="13" style="1" customWidth="1"/>
    <col min="12" max="16384" width="9.140625" style="1"/>
  </cols>
  <sheetData>
    <row r="1" spans="1:7" ht="15" customHeight="1" x14ac:dyDescent="0.25">
      <c r="G1" s="2" t="s">
        <v>128</v>
      </c>
    </row>
    <row r="3" spans="1:7" ht="15" customHeight="1" x14ac:dyDescent="0.25">
      <c r="A3" s="51" t="s">
        <v>199</v>
      </c>
      <c r="B3" s="51"/>
      <c r="C3" s="51"/>
      <c r="D3" s="51"/>
      <c r="E3" s="51"/>
      <c r="F3" s="51"/>
      <c r="G3" s="51"/>
    </row>
    <row r="5" spans="1:7" ht="15" customHeight="1" x14ac:dyDescent="0.25">
      <c r="G5" s="4" t="s">
        <v>0</v>
      </c>
    </row>
    <row r="6" spans="1:7" ht="15" customHeight="1" x14ac:dyDescent="0.25">
      <c r="A6" s="8" t="s">
        <v>1</v>
      </c>
      <c r="B6" s="8" t="s">
        <v>2</v>
      </c>
      <c r="C6" s="52" t="s">
        <v>166</v>
      </c>
      <c r="D6" s="53"/>
      <c r="E6" s="53"/>
      <c r="F6" s="53"/>
      <c r="G6" s="54"/>
    </row>
    <row r="7" spans="1:7" ht="15" customHeight="1" x14ac:dyDescent="0.25">
      <c r="A7" s="8" t="s">
        <v>3</v>
      </c>
      <c r="B7" s="8" t="s">
        <v>4</v>
      </c>
      <c r="C7" s="55" t="s">
        <v>166</v>
      </c>
      <c r="D7" s="55"/>
      <c r="E7" s="55"/>
      <c r="F7" s="55"/>
      <c r="G7" s="9" t="s">
        <v>168</v>
      </c>
    </row>
    <row r="8" spans="1:7" ht="15" customHeight="1" x14ac:dyDescent="0.25">
      <c r="A8" s="8" t="s">
        <v>5</v>
      </c>
      <c r="B8" s="8" t="s">
        <v>6</v>
      </c>
      <c r="C8" s="55" t="s">
        <v>166</v>
      </c>
      <c r="D8" s="55"/>
      <c r="E8" s="55"/>
      <c r="F8" s="55"/>
      <c r="G8" s="10">
        <v>252191</v>
      </c>
    </row>
    <row r="9" spans="1:7" ht="15" customHeight="1" x14ac:dyDescent="0.25">
      <c r="A9" s="8" t="s">
        <v>7</v>
      </c>
      <c r="B9" s="8" t="s">
        <v>8</v>
      </c>
      <c r="C9" s="56" t="s">
        <v>167</v>
      </c>
      <c r="D9" s="57"/>
      <c r="E9" s="57"/>
      <c r="F9" s="57"/>
      <c r="G9" s="58"/>
    </row>
    <row r="10" spans="1:7" ht="15" customHeight="1" x14ac:dyDescent="0.25">
      <c r="A10" s="8" t="s">
        <v>9</v>
      </c>
      <c r="B10" s="8" t="s">
        <v>10</v>
      </c>
      <c r="C10" s="59"/>
      <c r="D10" s="60"/>
      <c r="E10" s="60"/>
      <c r="F10" s="60"/>
      <c r="G10" s="61"/>
    </row>
    <row r="11" spans="1:7" ht="66" customHeight="1" x14ac:dyDescent="0.25">
      <c r="A11" s="8" t="s">
        <v>11</v>
      </c>
      <c r="B11" s="8" t="s">
        <v>12</v>
      </c>
      <c r="C11" s="48" t="s">
        <v>198</v>
      </c>
      <c r="D11" s="49"/>
      <c r="E11" s="49"/>
      <c r="F11" s="49"/>
      <c r="G11" s="50"/>
    </row>
    <row r="13" spans="1:7" ht="15" customHeight="1" x14ac:dyDescent="0.25">
      <c r="A13" s="62" t="s">
        <v>13</v>
      </c>
      <c r="B13" s="62" t="s">
        <v>14</v>
      </c>
      <c r="C13" s="62"/>
      <c r="D13" s="62"/>
      <c r="E13" s="62"/>
      <c r="F13" s="62"/>
      <c r="G13" s="62"/>
    </row>
    <row r="14" spans="1:7" ht="15" customHeight="1" x14ac:dyDescent="0.25">
      <c r="A14" s="62"/>
      <c r="B14" s="63" t="s">
        <v>15</v>
      </c>
      <c r="C14" s="63" t="s">
        <v>16</v>
      </c>
      <c r="D14" s="62" t="s">
        <v>17</v>
      </c>
      <c r="E14" s="62"/>
      <c r="F14" s="62" t="s">
        <v>18</v>
      </c>
      <c r="G14" s="62"/>
    </row>
    <row r="15" spans="1:7" s="3" customFormat="1" ht="15" customHeight="1" x14ac:dyDescent="0.25">
      <c r="A15" s="62"/>
      <c r="B15" s="63"/>
      <c r="C15" s="63"/>
      <c r="D15" s="11">
        <v>2023</v>
      </c>
      <c r="E15" s="12">
        <v>2024</v>
      </c>
      <c r="F15" s="11">
        <v>2023</v>
      </c>
      <c r="G15" s="12">
        <v>2024</v>
      </c>
    </row>
    <row r="16" spans="1:7" s="3" customFormat="1" ht="15" customHeight="1" x14ac:dyDescent="0.25">
      <c r="A16" s="62"/>
      <c r="B16" s="63"/>
      <c r="C16" s="63"/>
      <c r="D16" s="13" t="s">
        <v>129</v>
      </c>
      <c r="E16" s="14" t="s">
        <v>19</v>
      </c>
      <c r="F16" s="13" t="s">
        <v>129</v>
      </c>
      <c r="G16" s="14" t="s">
        <v>19</v>
      </c>
    </row>
    <row r="17" spans="1:7" s="5" customFormat="1" ht="15" customHeight="1" x14ac:dyDescent="0.25">
      <c r="A17" s="15">
        <v>1</v>
      </c>
      <c r="B17" s="15">
        <v>2</v>
      </c>
      <c r="C17" s="15" t="s">
        <v>20</v>
      </c>
      <c r="D17" s="15">
        <v>3</v>
      </c>
      <c r="E17" s="15">
        <v>4</v>
      </c>
      <c r="F17" s="15">
        <v>6</v>
      </c>
      <c r="G17" s="15">
        <v>7</v>
      </c>
    </row>
    <row r="18" spans="1:7" s="6" customFormat="1" ht="15" customHeight="1" x14ac:dyDescent="0.25">
      <c r="A18" s="16" t="s">
        <v>21</v>
      </c>
      <c r="B18" s="16" t="s">
        <v>22</v>
      </c>
      <c r="C18" s="11" t="s">
        <v>130</v>
      </c>
      <c r="D18" s="43">
        <f t="shared" ref="D18" si="0">SUM(D19:D22)</f>
        <v>0.13630700000000001</v>
      </c>
      <c r="E18" s="43">
        <f t="shared" ref="E18:G18" si="1">SUM(E19:E22)</f>
        <v>0.13630700000000001</v>
      </c>
      <c r="F18" s="43">
        <f t="shared" si="1"/>
        <v>6.5763000000000002E-2</v>
      </c>
      <c r="G18" s="43">
        <f t="shared" si="1"/>
        <v>6.5763000000000002E-2</v>
      </c>
    </row>
    <row r="19" spans="1:7" ht="15" customHeight="1" x14ac:dyDescent="0.25">
      <c r="A19" s="17" t="s">
        <v>23</v>
      </c>
      <c r="B19" s="17" t="s">
        <v>24</v>
      </c>
      <c r="C19" s="14" t="s">
        <v>130</v>
      </c>
      <c r="D19" s="44">
        <v>8.9482000000000006E-2</v>
      </c>
      <c r="E19" s="44">
        <v>8.9482000000000006E-2</v>
      </c>
      <c r="F19" s="44">
        <v>0</v>
      </c>
      <c r="G19" s="44">
        <v>0</v>
      </c>
    </row>
    <row r="20" spans="1:7" ht="15" customHeight="1" x14ac:dyDescent="0.25">
      <c r="A20" s="17" t="s">
        <v>25</v>
      </c>
      <c r="B20" s="18" t="s">
        <v>26</v>
      </c>
      <c r="C20" s="14" t="s">
        <v>130</v>
      </c>
      <c r="D20" s="44">
        <v>0</v>
      </c>
      <c r="E20" s="44">
        <v>0</v>
      </c>
      <c r="F20" s="44">
        <v>0</v>
      </c>
      <c r="G20" s="44">
        <v>0</v>
      </c>
    </row>
    <row r="21" spans="1:7" ht="15" customHeight="1" x14ac:dyDescent="0.25">
      <c r="A21" s="17" t="s">
        <v>27</v>
      </c>
      <c r="B21" s="18" t="s">
        <v>28</v>
      </c>
      <c r="C21" s="14" t="s">
        <v>130</v>
      </c>
      <c r="D21" s="44">
        <v>6.5059999999999996E-3</v>
      </c>
      <c r="E21" s="44">
        <v>6.5059999999999996E-3</v>
      </c>
      <c r="F21" s="44">
        <v>0</v>
      </c>
      <c r="G21" s="44">
        <v>0</v>
      </c>
    </row>
    <row r="22" spans="1:7" ht="15" customHeight="1" x14ac:dyDescent="0.25">
      <c r="A22" s="17" t="s">
        <v>29</v>
      </c>
      <c r="B22" s="18" t="s">
        <v>30</v>
      </c>
      <c r="C22" s="14" t="s">
        <v>130</v>
      </c>
      <c r="D22" s="44">
        <v>4.0319000000000001E-2</v>
      </c>
      <c r="E22" s="44">
        <v>4.0319000000000001E-2</v>
      </c>
      <c r="F22" s="44">
        <v>6.5763000000000002E-2</v>
      </c>
      <c r="G22" s="44">
        <v>6.5763000000000002E-2</v>
      </c>
    </row>
    <row r="23" spans="1:7" s="6" customFormat="1" ht="15" customHeight="1" x14ac:dyDescent="0.25">
      <c r="A23" s="16" t="s">
        <v>31</v>
      </c>
      <c r="B23" s="16" t="s">
        <v>32</v>
      </c>
      <c r="C23" s="11" t="s">
        <v>130</v>
      </c>
      <c r="D23" s="43">
        <f t="shared" ref="D23:G23" si="2">SUM(D24:D25)</f>
        <v>0.151312</v>
      </c>
      <c r="E23" s="43">
        <f t="shared" si="2"/>
        <v>0.151312</v>
      </c>
      <c r="F23" s="43">
        <f t="shared" si="2"/>
        <v>0</v>
      </c>
      <c r="G23" s="43">
        <f t="shared" si="2"/>
        <v>0</v>
      </c>
    </row>
    <row r="24" spans="1:7" ht="15" customHeight="1" x14ac:dyDescent="0.25">
      <c r="A24" s="17" t="s">
        <v>33</v>
      </c>
      <c r="B24" s="17" t="s">
        <v>34</v>
      </c>
      <c r="C24" s="14" t="s">
        <v>130</v>
      </c>
      <c r="D24" s="44">
        <v>0.151312</v>
      </c>
      <c r="E24" s="44">
        <v>0.151312</v>
      </c>
      <c r="F24" s="44">
        <v>0</v>
      </c>
      <c r="G24" s="44">
        <v>0</v>
      </c>
    </row>
    <row r="25" spans="1:7" ht="15" customHeight="1" x14ac:dyDescent="0.25">
      <c r="A25" s="17" t="s">
        <v>35</v>
      </c>
      <c r="B25" s="18" t="s">
        <v>36</v>
      </c>
      <c r="C25" s="14" t="s">
        <v>130</v>
      </c>
      <c r="D25" s="44">
        <v>0</v>
      </c>
      <c r="E25" s="44">
        <v>0</v>
      </c>
      <c r="F25" s="44">
        <v>0</v>
      </c>
      <c r="G25" s="44">
        <v>0</v>
      </c>
    </row>
    <row r="26" spans="1:7" ht="15" customHeight="1" x14ac:dyDescent="0.25">
      <c r="A26" s="16">
        <v>3</v>
      </c>
      <c r="B26" s="16" t="s">
        <v>37</v>
      </c>
      <c r="C26" s="11" t="s">
        <v>130</v>
      </c>
      <c r="D26" s="43">
        <f t="shared" ref="D26:G26" si="3">SUM(D27:D28)</f>
        <v>1.485E-2</v>
      </c>
      <c r="E26" s="43">
        <f t="shared" si="3"/>
        <v>1.485E-2</v>
      </c>
      <c r="F26" s="43">
        <f t="shared" si="3"/>
        <v>0</v>
      </c>
      <c r="G26" s="43">
        <f t="shared" si="3"/>
        <v>0</v>
      </c>
    </row>
    <row r="27" spans="1:7" ht="15" customHeight="1" x14ac:dyDescent="0.25">
      <c r="A27" s="17" t="s">
        <v>38</v>
      </c>
      <c r="B27" s="17" t="s">
        <v>39</v>
      </c>
      <c r="C27" s="14" t="s">
        <v>130</v>
      </c>
      <c r="D27" s="44">
        <v>0</v>
      </c>
      <c r="E27" s="44">
        <v>0</v>
      </c>
      <c r="F27" s="44">
        <v>0</v>
      </c>
      <c r="G27" s="44">
        <v>0</v>
      </c>
    </row>
    <row r="28" spans="1:7" ht="15" customHeight="1" x14ac:dyDescent="0.25">
      <c r="A28" s="17" t="s">
        <v>40</v>
      </c>
      <c r="B28" s="18" t="s">
        <v>41</v>
      </c>
      <c r="C28" s="14" t="s">
        <v>130</v>
      </c>
      <c r="D28" s="44">
        <v>1.485E-2</v>
      </c>
      <c r="E28" s="44">
        <v>1.485E-2</v>
      </c>
      <c r="F28" s="44">
        <v>0</v>
      </c>
      <c r="G28" s="44">
        <v>0</v>
      </c>
    </row>
    <row r="29" spans="1:7" ht="15" customHeight="1" x14ac:dyDescent="0.25">
      <c r="A29" s="16">
        <v>4</v>
      </c>
      <c r="B29" s="16" t="s">
        <v>42</v>
      </c>
      <c r="C29" s="11" t="s">
        <v>130</v>
      </c>
      <c r="D29" s="43">
        <f t="shared" ref="D29:G29" si="4">SUM(D30:D33)</f>
        <v>0.61682882999999999</v>
      </c>
      <c r="E29" s="43">
        <f t="shared" si="4"/>
        <v>0.61682882999999999</v>
      </c>
      <c r="F29" s="43">
        <f t="shared" si="4"/>
        <v>0.13775000000000001</v>
      </c>
      <c r="G29" s="43">
        <f t="shared" si="4"/>
        <v>0.13775000000000001</v>
      </c>
    </row>
    <row r="30" spans="1:7" ht="15" customHeight="1" x14ac:dyDescent="0.25">
      <c r="A30" s="17" t="s">
        <v>43</v>
      </c>
      <c r="B30" s="18" t="s">
        <v>44</v>
      </c>
      <c r="C30" s="14" t="s">
        <v>130</v>
      </c>
      <c r="D30" s="44">
        <v>0.35454000000000002</v>
      </c>
      <c r="E30" s="44">
        <v>0.35454000000000002</v>
      </c>
      <c r="F30" s="44">
        <v>4.7000000000000002E-3</v>
      </c>
      <c r="G30" s="44">
        <v>4.7000000000000002E-3</v>
      </c>
    </row>
    <row r="31" spans="1:7" ht="15" customHeight="1" x14ac:dyDescent="0.25">
      <c r="A31" s="17" t="s">
        <v>45</v>
      </c>
      <c r="B31" s="18" t="s">
        <v>46</v>
      </c>
      <c r="C31" s="14" t="s">
        <v>130</v>
      </c>
      <c r="D31" s="44">
        <v>0.26228882999999997</v>
      </c>
      <c r="E31" s="44">
        <v>0.26228882999999997</v>
      </c>
      <c r="F31" s="44">
        <v>0.13305</v>
      </c>
      <c r="G31" s="44">
        <v>0.13305</v>
      </c>
    </row>
    <row r="32" spans="1:7" ht="15" customHeight="1" x14ac:dyDescent="0.25">
      <c r="A32" s="17" t="s">
        <v>47</v>
      </c>
      <c r="B32" s="18" t="s">
        <v>48</v>
      </c>
      <c r="C32" s="14" t="s">
        <v>130</v>
      </c>
      <c r="D32" s="44">
        <v>0</v>
      </c>
      <c r="E32" s="44">
        <v>0</v>
      </c>
      <c r="F32" s="44">
        <v>0</v>
      </c>
      <c r="G32" s="44">
        <v>0</v>
      </c>
    </row>
    <row r="33" spans="1:7" ht="15" customHeight="1" x14ac:dyDescent="0.25">
      <c r="A33" s="17" t="s">
        <v>49</v>
      </c>
      <c r="B33" s="18" t="s">
        <v>50</v>
      </c>
      <c r="C33" s="14" t="s">
        <v>130</v>
      </c>
      <c r="D33" s="44">
        <v>0</v>
      </c>
      <c r="E33" s="44">
        <v>0</v>
      </c>
      <c r="F33" s="44">
        <v>0</v>
      </c>
      <c r="G33" s="44">
        <v>0</v>
      </c>
    </row>
    <row r="34" spans="1:7" ht="15" customHeight="1" x14ac:dyDescent="0.25">
      <c r="A34" s="16">
        <v>5</v>
      </c>
      <c r="B34" s="16" t="s">
        <v>51</v>
      </c>
      <c r="C34" s="11" t="s">
        <v>130</v>
      </c>
      <c r="D34" s="43">
        <f t="shared" ref="D34:G34" si="5">SUM(D35:D37)</f>
        <v>7.3418999999999998E-2</v>
      </c>
      <c r="E34" s="43">
        <f t="shared" si="5"/>
        <v>7.3418999999999998E-2</v>
      </c>
      <c r="F34" s="43">
        <f t="shared" si="5"/>
        <v>5.4770000000000001E-3</v>
      </c>
      <c r="G34" s="43">
        <f t="shared" si="5"/>
        <v>5.4770000000000001E-3</v>
      </c>
    </row>
    <row r="35" spans="1:7" ht="15" customHeight="1" x14ac:dyDescent="0.25">
      <c r="A35" s="17" t="s">
        <v>52</v>
      </c>
      <c r="B35" s="18" t="s">
        <v>53</v>
      </c>
      <c r="C35" s="14" t="s">
        <v>130</v>
      </c>
      <c r="D35" s="44">
        <v>0</v>
      </c>
      <c r="E35" s="44">
        <v>0</v>
      </c>
      <c r="F35" s="44">
        <v>0</v>
      </c>
      <c r="G35" s="44">
        <v>0</v>
      </c>
    </row>
    <row r="36" spans="1:7" ht="15" customHeight="1" x14ac:dyDescent="0.25">
      <c r="A36" s="17" t="s">
        <v>54</v>
      </c>
      <c r="B36" s="18" t="s">
        <v>55</v>
      </c>
      <c r="C36" s="14" t="s">
        <v>130</v>
      </c>
      <c r="D36" s="44">
        <v>7.3418999999999998E-2</v>
      </c>
      <c r="E36" s="44">
        <v>7.3418999999999998E-2</v>
      </c>
      <c r="F36" s="44">
        <v>5.4770000000000001E-3</v>
      </c>
      <c r="G36" s="44">
        <v>5.4770000000000001E-3</v>
      </c>
    </row>
    <row r="37" spans="1:7" ht="15" customHeight="1" x14ac:dyDescent="0.25">
      <c r="A37" s="17" t="s">
        <v>56</v>
      </c>
      <c r="B37" s="18" t="s">
        <v>57</v>
      </c>
      <c r="C37" s="14" t="s">
        <v>130</v>
      </c>
      <c r="D37" s="44">
        <v>0</v>
      </c>
      <c r="E37" s="44">
        <v>0</v>
      </c>
      <c r="F37" s="44">
        <v>0</v>
      </c>
      <c r="G37" s="44">
        <v>0</v>
      </c>
    </row>
    <row r="38" spans="1:7" ht="15" customHeight="1" x14ac:dyDescent="0.25">
      <c r="A38" s="16">
        <v>6</v>
      </c>
      <c r="B38" s="19" t="s">
        <v>58</v>
      </c>
      <c r="C38" s="11" t="s">
        <v>130</v>
      </c>
      <c r="D38" s="43">
        <v>0</v>
      </c>
      <c r="E38" s="43">
        <v>0</v>
      </c>
      <c r="F38" s="43">
        <v>0</v>
      </c>
      <c r="G38" s="43">
        <v>0</v>
      </c>
    </row>
    <row r="39" spans="1:7" ht="15" customHeight="1" x14ac:dyDescent="0.25">
      <c r="A39" s="16">
        <v>7</v>
      </c>
      <c r="B39" s="19" t="s">
        <v>59</v>
      </c>
      <c r="C39" s="11" t="s">
        <v>130</v>
      </c>
      <c r="D39" s="43">
        <v>0</v>
      </c>
      <c r="E39" s="43">
        <v>0</v>
      </c>
      <c r="F39" s="43">
        <v>0</v>
      </c>
      <c r="G39" s="43">
        <v>0</v>
      </c>
    </row>
    <row r="40" spans="1:7" ht="15" customHeight="1" x14ac:dyDescent="0.25">
      <c r="A40" s="16">
        <v>8</v>
      </c>
      <c r="B40" s="19" t="s">
        <v>60</v>
      </c>
      <c r="C40" s="11" t="s">
        <v>130</v>
      </c>
      <c r="D40" s="43">
        <v>0</v>
      </c>
      <c r="E40" s="43">
        <v>0</v>
      </c>
      <c r="F40" s="43">
        <v>0</v>
      </c>
      <c r="G40" s="43">
        <v>0</v>
      </c>
    </row>
    <row r="41" spans="1:7" ht="15" customHeight="1" x14ac:dyDescent="0.25">
      <c r="A41" s="16">
        <v>9</v>
      </c>
      <c r="B41" s="19" t="s">
        <v>61</v>
      </c>
      <c r="C41" s="11" t="s">
        <v>130</v>
      </c>
      <c r="D41" s="43">
        <v>0</v>
      </c>
      <c r="E41" s="43">
        <v>0</v>
      </c>
      <c r="F41" s="43">
        <v>0</v>
      </c>
      <c r="G41" s="43">
        <v>0</v>
      </c>
    </row>
    <row r="42" spans="1:7" ht="15" customHeight="1" x14ac:dyDescent="0.25">
      <c r="A42" s="16">
        <v>10</v>
      </c>
      <c r="B42" s="19" t="s">
        <v>62</v>
      </c>
      <c r="C42" s="11" t="s">
        <v>130</v>
      </c>
      <c r="D42" s="43">
        <f t="shared" ref="D42:G42" si="6">SUM(D18,D23,D26,D29,D34,D38,D39,D40,D41)</f>
        <v>0.99271682999999999</v>
      </c>
      <c r="E42" s="43">
        <f t="shared" si="6"/>
        <v>0.99271682999999999</v>
      </c>
      <c r="F42" s="43">
        <f t="shared" si="6"/>
        <v>0.20899000000000001</v>
      </c>
      <c r="G42" s="43">
        <f t="shared" si="6"/>
        <v>0.20899000000000001</v>
      </c>
    </row>
    <row r="43" spans="1:7" ht="15" customHeight="1" x14ac:dyDescent="0.25">
      <c r="A43" s="17" t="s">
        <v>63</v>
      </c>
      <c r="B43" s="18" t="s">
        <v>64</v>
      </c>
      <c r="C43" s="14" t="s">
        <v>130</v>
      </c>
      <c r="D43" s="40">
        <v>74.058999999999997</v>
      </c>
      <c r="E43" s="40">
        <v>74.058999999999997</v>
      </c>
      <c r="F43" s="45">
        <v>48.283000000000001</v>
      </c>
      <c r="G43" s="45">
        <v>48283</v>
      </c>
    </row>
    <row r="44" spans="1:7" ht="15" customHeight="1" x14ac:dyDescent="0.25">
      <c r="A44" s="17" t="s">
        <v>65</v>
      </c>
      <c r="B44" s="18" t="s">
        <v>66</v>
      </c>
      <c r="C44" s="14" t="s">
        <v>130</v>
      </c>
      <c r="D44" s="21"/>
      <c r="E44" s="21"/>
      <c r="F44" s="21"/>
      <c r="G44" s="21"/>
    </row>
    <row r="45" spans="1:7" ht="15" customHeight="1" x14ac:dyDescent="0.25">
      <c r="A45" s="17" t="s">
        <v>67</v>
      </c>
      <c r="B45" s="18" t="s">
        <v>68</v>
      </c>
      <c r="C45" s="14" t="s">
        <v>69</v>
      </c>
      <c r="D45" s="22"/>
      <c r="E45" s="22"/>
      <c r="F45" s="22"/>
      <c r="G45" s="22"/>
    </row>
    <row r="46" spans="1:7" ht="15" customHeight="1" x14ac:dyDescent="0.25">
      <c r="A46" s="17" t="s">
        <v>70</v>
      </c>
      <c r="B46" s="18" t="s">
        <v>71</v>
      </c>
      <c r="C46" s="14" t="s">
        <v>131</v>
      </c>
      <c r="D46" s="46">
        <v>3.8634000000000002E-2</v>
      </c>
      <c r="E46" s="46">
        <v>3.8634000000000002E-2</v>
      </c>
      <c r="F46" s="47"/>
      <c r="G46" s="47"/>
    </row>
    <row r="47" spans="1:7" ht="15" customHeight="1" x14ac:dyDescent="0.25">
      <c r="A47" s="17" t="s">
        <v>72</v>
      </c>
      <c r="B47" s="18" t="s">
        <v>73</v>
      </c>
      <c r="C47" s="14" t="s">
        <v>131</v>
      </c>
      <c r="D47" s="46">
        <v>3.2634000000000003E-2</v>
      </c>
      <c r="E47" s="46">
        <v>3.2634000000000003E-2</v>
      </c>
      <c r="F47" s="47"/>
      <c r="G47" s="47"/>
    </row>
    <row r="48" spans="1:7" ht="15" customHeight="1" x14ac:dyDescent="0.25">
      <c r="A48" s="17" t="s">
        <v>74</v>
      </c>
      <c r="B48" s="18" t="s">
        <v>75</v>
      </c>
      <c r="C48" s="14" t="s">
        <v>131</v>
      </c>
      <c r="D48" s="46"/>
      <c r="E48" s="46"/>
      <c r="F48" s="47">
        <v>1.78E-2</v>
      </c>
      <c r="G48" s="47">
        <v>1.78E-2</v>
      </c>
    </row>
    <row r="49" spans="1:7" ht="15" customHeight="1" x14ac:dyDescent="0.25">
      <c r="A49" s="17" t="s">
        <v>76</v>
      </c>
      <c r="B49" s="18" t="s">
        <v>73</v>
      </c>
      <c r="C49" s="14" t="s">
        <v>131</v>
      </c>
      <c r="D49" s="46"/>
      <c r="E49" s="46"/>
      <c r="F49" s="47">
        <v>1.6E-2</v>
      </c>
      <c r="G49" s="47">
        <v>1.6E-2</v>
      </c>
    </row>
    <row r="50" spans="1:7" ht="15" customHeight="1" x14ac:dyDescent="0.25">
      <c r="A50" s="17" t="s">
        <v>77</v>
      </c>
      <c r="B50" s="18" t="s">
        <v>78</v>
      </c>
      <c r="C50" s="14" t="s">
        <v>131</v>
      </c>
      <c r="D50" s="46"/>
      <c r="E50" s="46"/>
      <c r="F50" s="47"/>
      <c r="G50" s="47"/>
    </row>
    <row r="51" spans="1:7" ht="15" customHeight="1" x14ac:dyDescent="0.25">
      <c r="A51" s="17" t="s">
        <v>1</v>
      </c>
      <c r="B51" s="18" t="s">
        <v>79</v>
      </c>
      <c r="C51" s="14" t="s">
        <v>131</v>
      </c>
      <c r="D51" s="21"/>
      <c r="E51" s="21"/>
      <c r="F51" s="23"/>
      <c r="G51" s="23"/>
    </row>
    <row r="52" spans="1:7" ht="15" customHeight="1" x14ac:dyDescent="0.25">
      <c r="A52" s="17" t="s">
        <v>80</v>
      </c>
      <c r="B52" s="18" t="s">
        <v>81</v>
      </c>
      <c r="C52" s="14" t="s">
        <v>131</v>
      </c>
      <c r="D52" s="23"/>
      <c r="E52" s="23"/>
      <c r="F52" s="23"/>
      <c r="G52" s="23"/>
    </row>
    <row r="53" spans="1:7" ht="15" customHeight="1" x14ac:dyDescent="0.25">
      <c r="A53" s="17" t="s">
        <v>82</v>
      </c>
      <c r="B53" s="18" t="s">
        <v>83</v>
      </c>
      <c r="C53" s="14" t="s">
        <v>131</v>
      </c>
      <c r="D53" s="21"/>
      <c r="E53" s="21"/>
      <c r="F53" s="23"/>
      <c r="G53" s="23"/>
    </row>
    <row r="55" spans="1:7" ht="15" customHeight="1" outlineLevel="1" x14ac:dyDescent="0.25">
      <c r="A55" s="3" t="s">
        <v>84</v>
      </c>
      <c r="B55" s="1" t="s">
        <v>132</v>
      </c>
    </row>
    <row r="56" spans="1:7" ht="15" customHeight="1" outlineLevel="1" x14ac:dyDescent="0.25">
      <c r="B56" s="1" t="s">
        <v>133</v>
      </c>
    </row>
    <row r="57" spans="1:7" ht="15" customHeight="1" outlineLevel="1" x14ac:dyDescent="0.25">
      <c r="B57" s="1" t="s">
        <v>85</v>
      </c>
    </row>
    <row r="59" spans="1:7" ht="15" customHeight="1" x14ac:dyDescent="0.25">
      <c r="G59" s="4" t="s">
        <v>86</v>
      </c>
    </row>
    <row r="60" spans="1:7" ht="15" customHeight="1" x14ac:dyDescent="0.25">
      <c r="A60" s="62" t="s">
        <v>13</v>
      </c>
      <c r="B60" s="62" t="s">
        <v>87</v>
      </c>
      <c r="C60" s="62"/>
      <c r="D60" s="62"/>
      <c r="E60" s="62"/>
      <c r="F60" s="62"/>
      <c r="G60" s="62"/>
    </row>
    <row r="61" spans="1:7" ht="15" customHeight="1" x14ac:dyDescent="0.25">
      <c r="A61" s="62"/>
      <c r="B61" s="63" t="s">
        <v>88</v>
      </c>
      <c r="C61" s="63" t="s">
        <v>16</v>
      </c>
      <c r="D61" s="65" t="s">
        <v>134</v>
      </c>
      <c r="E61" s="65"/>
      <c r="F61" s="14" t="s">
        <v>17</v>
      </c>
      <c r="G61" s="14" t="s">
        <v>18</v>
      </c>
    </row>
    <row r="62" spans="1:7" ht="15" customHeight="1" x14ac:dyDescent="0.25">
      <c r="A62" s="62"/>
      <c r="B62" s="63"/>
      <c r="C62" s="63"/>
      <c r="D62" s="65"/>
      <c r="E62" s="65"/>
      <c r="F62" s="11" t="s">
        <v>135</v>
      </c>
      <c r="G62" s="11" t="s">
        <v>135</v>
      </c>
    </row>
    <row r="63" spans="1:7" ht="15" customHeight="1" x14ac:dyDescent="0.25">
      <c r="A63" s="15">
        <v>1</v>
      </c>
      <c r="B63" s="15">
        <v>2</v>
      </c>
      <c r="C63" s="15" t="s">
        <v>20</v>
      </c>
      <c r="D63" s="66" t="s">
        <v>136</v>
      </c>
      <c r="E63" s="66"/>
      <c r="F63" s="15" t="s">
        <v>89</v>
      </c>
      <c r="G63" s="15" t="s">
        <v>90</v>
      </c>
    </row>
    <row r="64" spans="1:7" ht="15" customHeight="1" x14ac:dyDescent="0.25">
      <c r="A64" s="16" t="s">
        <v>91</v>
      </c>
      <c r="B64" s="19" t="s">
        <v>92</v>
      </c>
      <c r="C64" s="11" t="s">
        <v>137</v>
      </c>
      <c r="D64" s="67" t="s">
        <v>138</v>
      </c>
      <c r="E64" s="67"/>
      <c r="F64" s="24">
        <f>IFERROR(E42/(E46),0)</f>
        <v>25.695419319770149</v>
      </c>
      <c r="G64" s="25">
        <f>IFERROR(G42/(G48+G50),0)</f>
        <v>11.741011235955057</v>
      </c>
    </row>
    <row r="65" spans="1:11" ht="15" customHeight="1" x14ac:dyDescent="0.25">
      <c r="A65" s="16" t="s">
        <v>93</v>
      </c>
      <c r="B65" s="19" t="s">
        <v>94</v>
      </c>
      <c r="C65" s="11" t="s">
        <v>139</v>
      </c>
      <c r="D65" s="67" t="s">
        <v>140</v>
      </c>
      <c r="E65" s="67"/>
      <c r="F65" s="26">
        <f>E42</f>
        <v>0.99271682999999999</v>
      </c>
      <c r="G65" s="27">
        <f>G42</f>
        <v>0.20899000000000001</v>
      </c>
    </row>
    <row r="66" spans="1:11" ht="15" customHeight="1" x14ac:dyDescent="0.25">
      <c r="A66" s="16" t="s">
        <v>95</v>
      </c>
      <c r="B66" s="19" t="s">
        <v>96</v>
      </c>
      <c r="C66" s="11" t="s">
        <v>139</v>
      </c>
      <c r="D66" s="67"/>
      <c r="E66" s="67"/>
      <c r="F66" s="26">
        <v>-0.17100000000000001</v>
      </c>
      <c r="G66" s="27">
        <v>-8.4400000000000003E-2</v>
      </c>
    </row>
    <row r="67" spans="1:11" ht="15" customHeight="1" x14ac:dyDescent="0.25">
      <c r="A67" s="28" t="s">
        <v>97</v>
      </c>
      <c r="B67" s="29" t="s">
        <v>98</v>
      </c>
      <c r="C67" s="30" t="s">
        <v>99</v>
      </c>
      <c r="D67" s="64" t="s">
        <v>141</v>
      </c>
      <c r="E67" s="64"/>
      <c r="F67" s="31">
        <f t="shared" ref="F67" si="7">IFERROR((F66/F65)*100,0)</f>
        <v>-17.225455923820697</v>
      </c>
      <c r="G67" s="20">
        <f>IFERROR((G66/G65)*100,0)</f>
        <v>-40.384707402268049</v>
      </c>
    </row>
    <row r="68" spans="1:11" ht="15" customHeight="1" x14ac:dyDescent="0.25">
      <c r="A68" s="28" t="s">
        <v>100</v>
      </c>
      <c r="B68" s="29" t="s">
        <v>101</v>
      </c>
      <c r="C68" s="30" t="s">
        <v>130</v>
      </c>
      <c r="D68" s="64"/>
      <c r="E68" s="64"/>
      <c r="F68" s="32">
        <v>0</v>
      </c>
      <c r="G68" s="32">
        <v>0</v>
      </c>
    </row>
    <row r="69" spans="1:11" ht="15" customHeight="1" x14ac:dyDescent="0.25">
      <c r="A69" s="16" t="s">
        <v>102</v>
      </c>
      <c r="B69" s="16" t="s">
        <v>103</v>
      </c>
      <c r="C69" s="11" t="s">
        <v>139</v>
      </c>
      <c r="D69" s="67" t="s">
        <v>142</v>
      </c>
      <c r="E69" s="67"/>
      <c r="F69" s="26">
        <f t="shared" ref="F69" si="8">SUM(F65:F66)</f>
        <v>0.82171682999999995</v>
      </c>
      <c r="G69" s="27">
        <f>SUM(G65:G66)</f>
        <v>0.12459000000000001</v>
      </c>
    </row>
    <row r="70" spans="1:11" ht="15" customHeight="1" x14ac:dyDescent="0.25">
      <c r="A70" s="28" t="s">
        <v>104</v>
      </c>
      <c r="B70" s="28" t="s">
        <v>105</v>
      </c>
      <c r="C70" s="30" t="s">
        <v>143</v>
      </c>
      <c r="D70" s="64" t="s">
        <v>144</v>
      </c>
      <c r="E70" s="64"/>
      <c r="F70" s="23">
        <f>E46</f>
        <v>3.8634000000000002E-2</v>
      </c>
      <c r="G70" s="21">
        <f>G48+G50</f>
        <v>1.78E-2</v>
      </c>
    </row>
    <row r="71" spans="1:11" ht="15" customHeight="1" x14ac:dyDescent="0.25">
      <c r="A71" s="16" t="s">
        <v>106</v>
      </c>
      <c r="B71" s="16" t="s">
        <v>107</v>
      </c>
      <c r="C71" s="11" t="s">
        <v>145</v>
      </c>
      <c r="D71" s="67" t="s">
        <v>146</v>
      </c>
      <c r="E71" s="67"/>
      <c r="F71" s="24">
        <f>ROUND(IFERROR(F69/F70,0),2)</f>
        <v>21.27</v>
      </c>
      <c r="G71" s="25">
        <f>ROUND(IFERROR(G69/G70,0),2)</f>
        <v>7</v>
      </c>
    </row>
    <row r="72" spans="1:11" ht="15" customHeight="1" x14ac:dyDescent="0.25">
      <c r="A72" s="16" t="s">
        <v>108</v>
      </c>
      <c r="B72" s="16" t="s">
        <v>109</v>
      </c>
      <c r="C72" s="11" t="s">
        <v>145</v>
      </c>
      <c r="D72" s="67" t="s">
        <v>147</v>
      </c>
      <c r="E72" s="67"/>
      <c r="F72" s="24">
        <f>F71*1.1</f>
        <v>23.397000000000002</v>
      </c>
      <c r="G72" s="25">
        <f>G71*1.15</f>
        <v>8.0499999999999989</v>
      </c>
    </row>
    <row r="74" spans="1:11" ht="15" customHeight="1" outlineLevel="1" x14ac:dyDescent="0.25">
      <c r="A74" s="70" t="s">
        <v>200</v>
      </c>
      <c r="B74" s="70"/>
      <c r="C74" s="70"/>
      <c r="D74" s="70"/>
      <c r="E74" s="70"/>
      <c r="F74" s="70"/>
      <c r="G74" s="70"/>
      <c r="H74" s="7"/>
      <c r="I74" s="7"/>
      <c r="J74" s="7"/>
      <c r="K74" s="7"/>
    </row>
    <row r="75" spans="1:11" ht="15" customHeight="1" outlineLevel="1" x14ac:dyDescent="0.25">
      <c r="A75" s="70" t="s">
        <v>148</v>
      </c>
      <c r="B75" s="70"/>
      <c r="C75" s="70"/>
      <c r="D75" s="70"/>
      <c r="E75" s="70"/>
      <c r="F75" s="70"/>
      <c r="G75" s="70"/>
      <c r="H75" s="7"/>
      <c r="I75" s="7"/>
      <c r="J75" s="7"/>
      <c r="K75" s="7"/>
    </row>
    <row r="76" spans="1:11" ht="15" customHeight="1" outlineLevel="1" x14ac:dyDescent="0.25">
      <c r="G76" s="3" t="s">
        <v>110</v>
      </c>
    </row>
    <row r="77" spans="1:11" ht="15" customHeight="1" outlineLevel="1" x14ac:dyDescent="0.25">
      <c r="A77" s="62" t="s">
        <v>13</v>
      </c>
      <c r="B77" s="71" t="s">
        <v>111</v>
      </c>
      <c r="C77" s="72"/>
      <c r="D77" s="72"/>
      <c r="E77" s="72"/>
      <c r="F77" s="72"/>
      <c r="G77" s="73"/>
    </row>
    <row r="78" spans="1:11" ht="15" customHeight="1" outlineLevel="1" x14ac:dyDescent="0.25">
      <c r="A78" s="62"/>
      <c r="B78" s="63" t="s">
        <v>88</v>
      </c>
      <c r="C78" s="63" t="s">
        <v>16</v>
      </c>
      <c r="D78" s="74" t="s">
        <v>134</v>
      </c>
      <c r="E78" s="75"/>
      <c r="F78" s="14" t="s">
        <v>17</v>
      </c>
      <c r="G78" s="14" t="s">
        <v>18</v>
      </c>
    </row>
    <row r="79" spans="1:11" ht="15" customHeight="1" outlineLevel="1" x14ac:dyDescent="0.25">
      <c r="A79" s="62"/>
      <c r="B79" s="63"/>
      <c r="C79" s="63"/>
      <c r="D79" s="76"/>
      <c r="E79" s="77"/>
      <c r="F79" s="11" t="s">
        <v>135</v>
      </c>
      <c r="G79" s="11" t="s">
        <v>135</v>
      </c>
    </row>
    <row r="80" spans="1:11" ht="15" customHeight="1" outlineLevel="1" x14ac:dyDescent="0.25">
      <c r="A80" s="15">
        <v>1</v>
      </c>
      <c r="B80" s="15">
        <v>2</v>
      </c>
      <c r="C80" s="15" t="s">
        <v>20</v>
      </c>
      <c r="D80" s="68" t="s">
        <v>136</v>
      </c>
      <c r="E80" s="69"/>
      <c r="F80" s="15" t="s">
        <v>112</v>
      </c>
      <c r="G80" s="15" t="s">
        <v>113</v>
      </c>
    </row>
    <row r="81" spans="1:7" ht="15" customHeight="1" outlineLevel="1" x14ac:dyDescent="0.25">
      <c r="A81" s="16" t="s">
        <v>114</v>
      </c>
      <c r="B81" s="19" t="s">
        <v>115</v>
      </c>
      <c r="C81" s="11" t="s">
        <v>149</v>
      </c>
      <c r="D81" s="83" t="s">
        <v>150</v>
      </c>
      <c r="E81" s="84"/>
      <c r="F81" s="26">
        <v>4.9000000000000002E-2</v>
      </c>
      <c r="G81" s="26"/>
    </row>
    <row r="82" spans="1:7" ht="15" customHeight="1" outlineLevel="1" x14ac:dyDescent="0.25">
      <c r="A82" s="28" t="s">
        <v>116</v>
      </c>
      <c r="B82" s="29" t="s">
        <v>117</v>
      </c>
      <c r="C82" s="30" t="s">
        <v>99</v>
      </c>
      <c r="D82" s="85" t="s">
        <v>151</v>
      </c>
      <c r="E82" s="86"/>
      <c r="F82" s="31">
        <f>IFERROR((F81/F69)*100,0)</f>
        <v>5.9631247908114533</v>
      </c>
      <c r="G82" s="20"/>
    </row>
    <row r="83" spans="1:7" ht="15" customHeight="1" outlineLevel="1" x14ac:dyDescent="0.25">
      <c r="A83" s="16" t="s">
        <v>118</v>
      </c>
      <c r="B83" s="19" t="s">
        <v>119</v>
      </c>
      <c r="C83" s="11" t="s">
        <v>130</v>
      </c>
      <c r="D83" s="83" t="s">
        <v>152</v>
      </c>
      <c r="E83" s="84"/>
      <c r="F83" s="26">
        <f>F69-F81</f>
        <v>0.77271682999999991</v>
      </c>
      <c r="G83" s="27"/>
    </row>
    <row r="84" spans="1:7" ht="15" customHeight="1" outlineLevel="1" x14ac:dyDescent="0.25">
      <c r="A84" s="28" t="s">
        <v>120</v>
      </c>
      <c r="B84" s="29" t="s">
        <v>121</v>
      </c>
      <c r="C84" s="30" t="s">
        <v>130</v>
      </c>
      <c r="D84" s="85" t="s">
        <v>153</v>
      </c>
      <c r="E84" s="86"/>
      <c r="F84" s="23">
        <f>F65*(1-F82%)</f>
        <v>0.93351988660771235</v>
      </c>
      <c r="G84" s="23"/>
    </row>
    <row r="85" spans="1:7" ht="15" customHeight="1" outlineLevel="1" x14ac:dyDescent="0.25">
      <c r="A85" s="28" t="s">
        <v>122</v>
      </c>
      <c r="B85" s="29" t="s">
        <v>154</v>
      </c>
      <c r="C85" s="30" t="s">
        <v>130</v>
      </c>
      <c r="D85" s="85" t="s">
        <v>155</v>
      </c>
      <c r="E85" s="86"/>
      <c r="F85" s="23">
        <f>F83-F84</f>
        <v>-0.16080305660771244</v>
      </c>
      <c r="G85" s="23"/>
    </row>
    <row r="86" spans="1:7" ht="15" customHeight="1" outlineLevel="1" x14ac:dyDescent="0.25">
      <c r="A86" s="16" t="s">
        <v>123</v>
      </c>
      <c r="B86" s="16" t="s">
        <v>124</v>
      </c>
      <c r="C86" s="11" t="s">
        <v>145</v>
      </c>
      <c r="D86" s="83" t="s">
        <v>156</v>
      </c>
      <c r="E86" s="84"/>
      <c r="F86" s="24">
        <f>ROUND(IFERROR(F83/F70,0),3)</f>
        <v>20.001000000000001</v>
      </c>
      <c r="G86" s="25"/>
    </row>
    <row r="87" spans="1:7" ht="15" customHeight="1" outlineLevel="1" x14ac:dyDescent="0.25">
      <c r="A87" s="16" t="s">
        <v>125</v>
      </c>
      <c r="B87" s="16" t="s">
        <v>126</v>
      </c>
      <c r="C87" s="11" t="s">
        <v>145</v>
      </c>
      <c r="D87" s="83" t="s">
        <v>157</v>
      </c>
      <c r="E87" s="84"/>
      <c r="F87" s="24">
        <f>F86*1.12</f>
        <v>22.401120000000002</v>
      </c>
      <c r="G87" s="25"/>
    </row>
    <row r="88" spans="1:7" ht="20.100000000000001" customHeight="1" outlineLevel="1" x14ac:dyDescent="0.25">
      <c r="A88" s="87" t="s">
        <v>158</v>
      </c>
      <c r="B88" s="88" t="s">
        <v>159</v>
      </c>
      <c r="C88" s="89"/>
      <c r="D88" s="89"/>
      <c r="E88" s="90"/>
      <c r="F88" s="33" t="s">
        <v>127</v>
      </c>
      <c r="G88" s="33"/>
    </row>
    <row r="89" spans="1:7" ht="20.100000000000001" customHeight="1" outlineLevel="1" x14ac:dyDescent="0.25">
      <c r="A89" s="87"/>
      <c r="B89" s="91"/>
      <c r="C89" s="92"/>
      <c r="D89" s="92"/>
      <c r="E89" s="93"/>
      <c r="F89" s="34">
        <v>150</v>
      </c>
      <c r="G89" s="34"/>
    </row>
    <row r="90" spans="1:7" ht="20.100000000000001" customHeight="1" outlineLevel="1" x14ac:dyDescent="0.25">
      <c r="A90" s="87"/>
      <c r="B90" s="94"/>
      <c r="C90" s="95"/>
      <c r="D90" s="95"/>
      <c r="E90" s="96"/>
      <c r="F90" s="34">
        <v>150</v>
      </c>
      <c r="G90" s="34"/>
    </row>
    <row r="91" spans="1:7" ht="15" customHeight="1" outlineLevel="1" x14ac:dyDescent="0.25"/>
    <row r="93" spans="1:7" ht="15" customHeight="1" x14ac:dyDescent="0.25">
      <c r="A93" s="78" t="s">
        <v>160</v>
      </c>
      <c r="B93" s="79"/>
      <c r="C93" s="80" t="s">
        <v>194</v>
      </c>
      <c r="D93" s="81"/>
      <c r="E93" s="81"/>
      <c r="F93" s="81"/>
      <c r="G93" s="82"/>
    </row>
    <row r="94" spans="1:7" ht="15" customHeight="1" x14ac:dyDescent="0.25">
      <c r="A94" s="78" t="s">
        <v>161</v>
      </c>
      <c r="B94" s="79"/>
      <c r="C94" s="80" t="s">
        <v>195</v>
      </c>
      <c r="D94" s="81"/>
      <c r="E94" s="81"/>
      <c r="F94" s="81"/>
      <c r="G94" s="82"/>
    </row>
    <row r="95" spans="1:7" ht="15" customHeight="1" x14ac:dyDescent="0.25">
      <c r="A95" s="78" t="s">
        <v>162</v>
      </c>
      <c r="B95" s="79"/>
      <c r="C95" s="97">
        <v>381299010</v>
      </c>
      <c r="D95" s="98"/>
      <c r="E95" s="98"/>
      <c r="F95" s="98"/>
      <c r="G95" s="99"/>
    </row>
    <row r="96" spans="1:7" ht="15" customHeight="1" x14ac:dyDescent="0.25">
      <c r="A96" s="78" t="s">
        <v>163</v>
      </c>
      <c r="B96" s="79"/>
      <c r="C96" s="100" t="s">
        <v>196</v>
      </c>
      <c r="D96" s="81"/>
      <c r="E96" s="81"/>
      <c r="F96" s="81"/>
      <c r="G96" s="82"/>
    </row>
    <row r="97" spans="1:7" ht="15" customHeight="1" x14ac:dyDescent="0.25">
      <c r="A97" s="78" t="s">
        <v>164</v>
      </c>
      <c r="B97" s="79"/>
      <c r="C97" s="101">
        <v>44525</v>
      </c>
      <c r="D97" s="102"/>
      <c r="E97" s="102"/>
      <c r="F97" s="102"/>
      <c r="G97" s="103"/>
    </row>
    <row r="98" spans="1:7" ht="15" customHeight="1" x14ac:dyDescent="0.25">
      <c r="A98" s="78" t="s">
        <v>165</v>
      </c>
      <c r="B98" s="79"/>
      <c r="C98" s="80" t="s">
        <v>197</v>
      </c>
      <c r="D98" s="81"/>
      <c r="E98" s="81"/>
      <c r="F98" s="81"/>
      <c r="G98" s="82"/>
    </row>
    <row r="100" spans="1:7" ht="15" customHeight="1" x14ac:dyDescent="0.25">
      <c r="A100" s="41"/>
      <c r="B100" s="42"/>
    </row>
  </sheetData>
  <mergeCells count="56">
    <mergeCell ref="A98:B98"/>
    <mergeCell ref="C98:G98"/>
    <mergeCell ref="A95:B95"/>
    <mergeCell ref="C95:G95"/>
    <mergeCell ref="A96:B96"/>
    <mergeCell ref="C96:G96"/>
    <mergeCell ref="A97:B97"/>
    <mergeCell ref="C97:G97"/>
    <mergeCell ref="A94:B94"/>
    <mergeCell ref="C94:G94"/>
    <mergeCell ref="D81:E81"/>
    <mergeCell ref="D82:E82"/>
    <mergeCell ref="D83:E83"/>
    <mergeCell ref="D84:E84"/>
    <mergeCell ref="D85:E85"/>
    <mergeCell ref="D86:E86"/>
    <mergeCell ref="D87:E87"/>
    <mergeCell ref="A88:A90"/>
    <mergeCell ref="B88:E90"/>
    <mergeCell ref="A93:B93"/>
    <mergeCell ref="C93:G93"/>
    <mergeCell ref="D80:E80"/>
    <mergeCell ref="D69:E69"/>
    <mergeCell ref="D70:E70"/>
    <mergeCell ref="D71:E71"/>
    <mergeCell ref="D72:E72"/>
    <mergeCell ref="A74:G74"/>
    <mergeCell ref="A75:G75"/>
    <mergeCell ref="A77:A79"/>
    <mergeCell ref="B77:G77"/>
    <mergeCell ref="B78:B79"/>
    <mergeCell ref="C78:C79"/>
    <mergeCell ref="D78:E79"/>
    <mergeCell ref="D68:E68"/>
    <mergeCell ref="A60:A62"/>
    <mergeCell ref="B60:G60"/>
    <mergeCell ref="B61:B62"/>
    <mergeCell ref="C61:C62"/>
    <mergeCell ref="D61:E62"/>
    <mergeCell ref="D63:E63"/>
    <mergeCell ref="D64:E64"/>
    <mergeCell ref="D65:E65"/>
    <mergeCell ref="D66:E66"/>
    <mergeCell ref="D67:E67"/>
    <mergeCell ref="A13:A16"/>
    <mergeCell ref="B13:G13"/>
    <mergeCell ref="B14:B16"/>
    <mergeCell ref="C14:C16"/>
    <mergeCell ref="D14:E14"/>
    <mergeCell ref="F14:G14"/>
    <mergeCell ref="C11:G11"/>
    <mergeCell ref="A3:G3"/>
    <mergeCell ref="C6:G6"/>
    <mergeCell ref="C7:F7"/>
    <mergeCell ref="C8:F8"/>
    <mergeCell ref="C9:G10"/>
  </mergeCells>
  <hyperlinks>
    <hyperlink ref="C96" r:id="rId1"/>
  </hyperlinks>
  <printOptions horizontalCentered="1"/>
  <pageMargins left="0.39370078740157483" right="0.39370078740157483" top="0.59055118110236227" bottom="0.59055118110236227" header="0.31496062992125984" footer="0.31496062992125984"/>
  <pageSetup paperSize="9" scale="84" orientation="portrait" blackAndWhite="1" r:id="rId2"/>
  <rowBreaks count="1" manualBreakCount="1">
    <brk id="57" max="6" man="1"/>
  </rowBreaks>
  <colBreaks count="1" manualBreakCount="1">
    <brk id="7" max="89"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x14ac:dyDescent="0.25"/>
  <cols>
    <col min="1" max="1" width="17.42578125" customWidth="1"/>
    <col min="2" max="2" width="34.140625" customWidth="1"/>
    <col min="3" max="4" width="15.5703125" customWidth="1"/>
  </cols>
  <sheetData>
    <row r="1" spans="1:4" x14ac:dyDescent="0.25">
      <c r="A1" s="37" t="s">
        <v>169</v>
      </c>
    </row>
    <row r="3" spans="1:4" x14ac:dyDescent="0.25">
      <c r="A3" t="s">
        <v>191</v>
      </c>
      <c r="B3" t="s">
        <v>190</v>
      </c>
      <c r="C3" t="s">
        <v>192</v>
      </c>
      <c r="D3" t="s">
        <v>193</v>
      </c>
    </row>
    <row r="4" spans="1:4" x14ac:dyDescent="0.25">
      <c r="A4" t="s">
        <v>170</v>
      </c>
    </row>
    <row r="5" spans="1:4" x14ac:dyDescent="0.25">
      <c r="A5" t="s">
        <v>173</v>
      </c>
      <c r="B5" s="1" t="s">
        <v>171</v>
      </c>
      <c r="C5" t="s">
        <v>173</v>
      </c>
      <c r="D5" s="38" t="s">
        <v>168</v>
      </c>
    </row>
    <row r="6" spans="1:4" x14ac:dyDescent="0.25">
      <c r="A6" t="s">
        <v>174</v>
      </c>
      <c r="B6" s="1" t="s">
        <v>172</v>
      </c>
      <c r="C6" t="s">
        <v>173</v>
      </c>
      <c r="D6" s="38" t="s">
        <v>168</v>
      </c>
    </row>
    <row r="7" spans="1:4" x14ac:dyDescent="0.25">
      <c r="A7" t="s">
        <v>175</v>
      </c>
      <c r="B7" s="1"/>
      <c r="D7" s="39"/>
    </row>
    <row r="8" spans="1:4" x14ac:dyDescent="0.25">
      <c r="A8" t="s">
        <v>176</v>
      </c>
      <c r="B8" s="1" t="s">
        <v>189</v>
      </c>
      <c r="C8" t="s">
        <v>173</v>
      </c>
      <c r="D8" s="38" t="s">
        <v>168</v>
      </c>
    </row>
    <row r="9" spans="1:4" x14ac:dyDescent="0.25">
      <c r="D9" s="39"/>
    </row>
    <row r="10" spans="1:4" x14ac:dyDescent="0.25">
      <c r="D10" s="39"/>
    </row>
    <row r="11" spans="1:4" x14ac:dyDescent="0.25">
      <c r="A11" t="s">
        <v>177</v>
      </c>
      <c r="D11" s="39"/>
    </row>
    <row r="12" spans="1:4" x14ac:dyDescent="0.25">
      <c r="A12" t="s">
        <v>173</v>
      </c>
      <c r="B12" s="35" t="s">
        <v>178</v>
      </c>
      <c r="C12" t="s">
        <v>173</v>
      </c>
      <c r="D12" s="38" t="s">
        <v>168</v>
      </c>
    </row>
    <row r="13" spans="1:4" x14ac:dyDescent="0.25">
      <c r="A13" t="s">
        <v>185</v>
      </c>
      <c r="B13" s="35" t="s">
        <v>179</v>
      </c>
      <c r="C13" t="s">
        <v>173</v>
      </c>
      <c r="D13" s="38" t="s">
        <v>168</v>
      </c>
    </row>
    <row r="14" spans="1:4" x14ac:dyDescent="0.25">
      <c r="A14" t="s">
        <v>174</v>
      </c>
      <c r="B14" s="35" t="s">
        <v>180</v>
      </c>
      <c r="C14" t="s">
        <v>173</v>
      </c>
      <c r="D14" s="38" t="s">
        <v>168</v>
      </c>
    </row>
    <row r="15" spans="1:4" x14ac:dyDescent="0.25">
      <c r="A15" t="s">
        <v>176</v>
      </c>
      <c r="B15" s="35" t="s">
        <v>181</v>
      </c>
      <c r="C15" t="s">
        <v>173</v>
      </c>
      <c r="D15" s="38" t="s">
        <v>168</v>
      </c>
    </row>
    <row r="16" spans="1:4" x14ac:dyDescent="0.25">
      <c r="A16" t="s">
        <v>186</v>
      </c>
      <c r="B16" s="36" t="s">
        <v>182</v>
      </c>
      <c r="C16" t="s">
        <v>173</v>
      </c>
      <c r="D16" s="38" t="s">
        <v>168</v>
      </c>
    </row>
    <row r="17" spans="1:4" x14ac:dyDescent="0.25">
      <c r="A17" t="s">
        <v>187</v>
      </c>
      <c r="B17" s="36" t="s">
        <v>183</v>
      </c>
      <c r="C17" t="s">
        <v>173</v>
      </c>
      <c r="D17" s="38" t="s">
        <v>168</v>
      </c>
    </row>
    <row r="18" spans="1:4" x14ac:dyDescent="0.25">
      <c r="A18" t="s">
        <v>188</v>
      </c>
      <c r="B18" s="36" t="s">
        <v>184</v>
      </c>
      <c r="C18" t="s">
        <v>173</v>
      </c>
      <c r="D18" s="38" t="s">
        <v>168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Kalkulace dle MZe</vt:lpstr>
      <vt:lpstr>Příloha</vt:lpstr>
      <vt:lpstr>'Kalkulace dle MZe'!DVSC</vt:lpstr>
      <vt:lpstr>'Kalkulace dle MZe'!JDSC</vt:lpstr>
      <vt:lpstr>'Kalkulace dle MZe'!Oblast_tisku</vt:lpstr>
    </vt:vector>
  </TitlesOfParts>
  <Company>Čevak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Klímová Dana</dc:creator>
  <cp:lastModifiedBy>Uzivatel</cp:lastModifiedBy>
  <cp:lastPrinted>2021-11-30T10:02:39Z</cp:lastPrinted>
  <dcterms:created xsi:type="dcterms:W3CDTF">2018-11-15T10:54:42Z</dcterms:created>
  <dcterms:modified xsi:type="dcterms:W3CDTF">2023-11-29T09:27:03Z</dcterms:modified>
</cp:coreProperties>
</file>