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zivatel\Documents\Vodovody a kanalizace\kalkulace\kalkulace 2024\"/>
    </mc:Choice>
  </mc:AlternateContent>
  <bookViews>
    <workbookView xWindow="0" yWindow="0" windowWidth="19200" windowHeight="11595"/>
  </bookViews>
  <sheets>
    <sheet name="Kalkulace dle MZe" sheetId="2" r:id="rId1"/>
    <sheet name="Příloha" sheetId="3" r:id="rId2"/>
  </sheets>
  <externalReferences>
    <externalReference r:id="rId3"/>
    <externalReference r:id="rId4"/>
    <externalReference r:id="rId5"/>
    <externalReference r:id="rId6"/>
    <externalReference r:id="rId7"/>
    <externalReference r:id="rId8"/>
  </externalReferences>
  <definedNames>
    <definedName name="ac">[1]Souhrn!$D$12</definedName>
    <definedName name="bez">[1]Slovnik!$G$25</definedName>
    <definedName name="clDW">'[1]Vstupy V'!$E$17</definedName>
    <definedName name="clWW">'[1]Vstupy S'!$E$17</definedName>
    <definedName name="contr.life">'[1]Spolecne vstupy'!$C$62</definedName>
    <definedName name="current">'[1]Spolecne vstupy'!$C$6</definedName>
    <definedName name="CZ_EN">[1]Slovnik!$C$1</definedName>
    <definedName name="dictionary">[2]Slovník!$C$6:$D$336</definedName>
    <definedName name="dom_collection" localSheetId="0">#REF!</definedName>
    <definedName name="dom_collection">#REF!</definedName>
    <definedName name="DoPCP">'[1]Spolecne vstupy'!$C$7</definedName>
    <definedName name="ds">'[3]Vstupy ex ante'!$E$95</definedName>
    <definedName name="ds_s">'[3]OV ex ante'!$E$8</definedName>
    <definedName name="ds_v">'[3]PV ex ante'!$E$8</definedName>
    <definedName name="du">'[3]Vstupy ex ante'!$P$5</definedName>
    <definedName name="DVSC" localSheetId="0">'Kalkulace dle MZe'!$A$1:$K$92</definedName>
    <definedName name="DVSC">#REF!</definedName>
    <definedName name="dvsc1">#REF!</definedName>
    <definedName name="f">'[3]Vstupy ex ante'!$F$88</definedName>
    <definedName name="forecast_WC_switch" localSheetId="0">[4]ReHoK!#REF!</definedName>
    <definedName name="forecast_WC_switch">[4]ReHoK!#REF!</definedName>
    <definedName name="good_life" localSheetId="0">[4]ReHoK!#REF!</definedName>
    <definedName name="good_life">[4]ReHoK!#REF!</definedName>
    <definedName name="goodwill_asset" localSheetId="0">[4]ReHoK!#REF!</definedName>
    <definedName name="goodwill_asset">[4]ReHoK!#REF!</definedName>
    <definedName name="JDSC" localSheetId="0">'Kalkulace dle MZe'!$A$1:$K$72</definedName>
    <definedName name="JDSC">#REF!</definedName>
    <definedName name="nondom_collection" localSheetId="0">#REF!</definedName>
    <definedName name="nondom_collection">#REF!</definedName>
    <definedName name="nondom_volume" localSheetId="0">#REF!</definedName>
    <definedName name="nondom_volume">#REF!</definedName>
    <definedName name="O">'[5]Vstupy ex post'!$I$5</definedName>
    <definedName name="_xlnm.Print_Area" localSheetId="0">'Kalkulace dle MZe'!$A$1:$G$100</definedName>
    <definedName name="OCF">'[3]Vstupy ex ante'!$E$5</definedName>
    <definedName name="OH">'[3]PV Cena'!$D$1</definedName>
    <definedName name="operator_costs_switch" localSheetId="0">[4]ReHoK!#REF!</definedName>
    <definedName name="operator_costs_switch">[4]ReHoK!#REF!</definedName>
    <definedName name="opm">'[1]Spolecne vstupy'!$C$15</definedName>
    <definedName name="po">[6]Obecné!$C$7</definedName>
    <definedName name="prepay_period" localSheetId="0">[4]ReHoK!#REF!</definedName>
    <definedName name="prepay_period">[4]ReHoK!#REF!</definedName>
    <definedName name="rate">'[1]Spolecne vstupy'!$C$9</definedName>
    <definedName name="S">'[5]Vstupy ex post'!$F$5</definedName>
    <definedName name="sencount" hidden="1">1</definedName>
    <definedName name="Slovnik">[1]Slovnik!$C$4:$D$318</definedName>
    <definedName name="SR">'[5]Vstupy ex post'!$E$4</definedName>
    <definedName name="VaPNaK_S">'[3]Vstupy ex ante'!$K$5</definedName>
    <definedName name="VaPNaK_V">'[3]Vstupy ex ante'!$K$4</definedName>
    <definedName name="VAT">[1]Souhrn!$H$17</definedName>
    <definedName name="vč">[1]Slovnik!$G$26</definedName>
    <definedName name="VR">'[5]Vstupy ex ante'!$E$4</definedName>
    <definedName name="waccDW">'[1]Vstupy V'!$E$15</definedName>
    <definedName name="waccWW">'[1]Vstupy S'!$E$15</definedName>
    <definedName name="WC_share_in_costs" localSheetId="0">[4]ReHoK!#REF!</definedName>
    <definedName name="WC_share_in_costs">[4]ReHoK!#REF!</definedName>
    <definedName name="work_cap_all" localSheetId="0">[4]ReHoK!#REF!</definedName>
    <definedName name="work_cap_all">[4]ReHoK!#REF!</definedName>
    <definedName name="work_cap_switch" localSheetId="0">[4]ReHoK!#REF!</definedName>
    <definedName name="work_cap_switch">[4]ReHoK!#REF!</definedName>
    <definedName name="workcap_adjust" localSheetId="0">[4]ReHoK!#REF!</definedName>
    <definedName name="workcap_adjust">[4]ReHoK!#REF!</definedName>
    <definedName name="working_capital_in_actuals_year" localSheetId="0">'[4]Už. def. ReHoK'!#REF!</definedName>
    <definedName name="working_capital_in_actuals_year">'[4]Už. def. ReHoK'!#REF!</definedName>
    <definedName name="working_capital_psp_year" localSheetId="0">[4]ReHoK!#REF!</definedName>
    <definedName name="working_capital_psp_year">[4]ReHoK!#REF!</definedName>
    <definedName name="xmax">'[3]Vstupy ex ante'!$F$86</definedName>
    <definedName name="xmin">'[3]Vstupy ex ante'!$F$87</definedName>
  </definedNames>
  <calcPr calcId="152511"/>
</workbook>
</file>

<file path=xl/calcChain.xml><?xml version="1.0" encoding="utf-8"?>
<calcChain xmlns="http://schemas.openxmlformats.org/spreadsheetml/2006/main">
  <c r="F87" i="2" l="1"/>
  <c r="G70" i="2" l="1"/>
  <c r="F70" i="2"/>
  <c r="G34" i="2"/>
  <c r="F34" i="2"/>
  <c r="E34" i="2"/>
  <c r="D34" i="2"/>
  <c r="E29" i="2"/>
  <c r="G29" i="2"/>
  <c r="F29" i="2"/>
  <c r="D29" i="2"/>
  <c r="G26" i="2"/>
  <c r="F26" i="2"/>
  <c r="E26" i="2"/>
  <c r="D26" i="2"/>
  <c r="G23" i="2"/>
  <c r="F23" i="2"/>
  <c r="E23" i="2"/>
  <c r="D23" i="2"/>
  <c r="G18" i="2"/>
  <c r="F18" i="2"/>
  <c r="E18" i="2"/>
  <c r="D18" i="2"/>
  <c r="D42" i="2" s="1"/>
  <c r="G42" i="2" l="1"/>
  <c r="G65" i="2" s="1"/>
  <c r="G67" i="2" s="1"/>
  <c r="F42" i="2"/>
  <c r="E42" i="2"/>
  <c r="G69" i="2" l="1"/>
  <c r="G71" i="2" s="1"/>
  <c r="G72" i="2" s="1"/>
  <c r="G64" i="2"/>
  <c r="F65" i="2"/>
  <c r="F64" i="2"/>
  <c r="F69" i="2" l="1"/>
  <c r="F67" i="2"/>
  <c r="F71" i="2" l="1"/>
  <c r="F72" i="2" s="1"/>
  <c r="F83" i="2"/>
  <c r="F82" i="2"/>
  <c r="F84" i="2" l="1"/>
  <c r="F85" i="2" s="1"/>
  <c r="F86" i="2"/>
</calcChain>
</file>

<file path=xl/comments1.xml><?xml version="1.0" encoding="utf-8"?>
<comments xmlns="http://schemas.openxmlformats.org/spreadsheetml/2006/main">
  <authors>
    <author>Vrána Jan</author>
  </authors>
  <commentList>
    <comment ref="B6" authorId="0" shapeId="0">
      <text>
        <r>
          <rPr>
            <sz val="8"/>
            <color indexed="81"/>
            <rFont val="Arial"/>
            <family val="2"/>
            <charset val="238"/>
          </rPr>
          <t>Název subjektu, který inkasuje od odběratelů platby za vodné a za stočné.</t>
        </r>
      </text>
    </comment>
    <comment ref="B7" authorId="0" shapeId="0">
      <text>
        <r>
          <rPr>
            <sz val="8"/>
            <color indexed="81"/>
            <rFont val="Arial"/>
            <family val="2"/>
            <charset val="238"/>
          </rPr>
          <t>Název subjektu, který má povolení k provozování infrastruktury uvedené v rozhodnutí příslušného KÚ. IČ uvedeného subjektu.</t>
        </r>
      </text>
    </comment>
    <comment ref="B8" authorId="0" shapeId="0">
      <text>
        <r>
          <rPr>
            <sz val="8"/>
            <color indexed="81"/>
            <rFont val="Arial"/>
            <family val="2"/>
            <charset val="238"/>
          </rPr>
          <t>Vlastník infrastruktury vodovodů a kanalizací k jehož provozování má subjekt povolení v řádku II. IČ uvedeného subjektu</t>
        </r>
      </text>
    </comment>
    <comment ref="B9" authorId="0" shapeId="0">
      <text>
        <r>
          <rPr>
            <sz val="8"/>
            <color indexed="81"/>
            <rFont val="Arial"/>
            <family val="2"/>
            <charset val="238"/>
          </rPr>
          <t xml:space="preserve">"Formulář A - Výpočet odběratelské ceny pro vodné a ceny pro stočné roku XXXX"
"Formulář B - Výpočet ceny mezi provozovateli (pitné vody předané a odpadní vody převzaté) pro vodné a ceny pro stočné roku XXXX". U Formuláře B se doplní IČ subjektu nebo subjektů, kterým je pitná voda za vypočtenou (kalkulovanou) cenu dodávána, po případě, od kterých je odpadní voda přebírána.
"Formulář C - jednotkové náklady pro zdroj pitné vody roku XXXX".
"Formulář D - jednotkové náklady pro dopravu pitné vody roku XXXX".
"Formulář E - jednotkové náklady dopravy odpadních vod roku XXXX".
"Formulář F - jednotkové náklady čištění odpadních vod roku XXXX".
Poznámka: formuláře se liší pouze v druhu, nikoliv ve formě zpracování
</t>
        </r>
        <r>
          <rPr>
            <i/>
            <sz val="8"/>
            <color indexed="63"/>
            <rFont val="Arial"/>
            <family val="2"/>
            <charset val="238"/>
          </rPr>
          <t>Pro výpočet cen pro vodné a stočné, zvláště pak výpočet ceny mezi provozovateli je žádoucí znát Dílčí jednotkové náklady zdrojů pitné vody, dopravy pitné vody, dopravy odpadních vod a čistíren odpadních vod. Tyto údaje, za zdroje pitné vody a čisírny odpadních vod jsou povinné údaje pro vybrané údaje provozní evidence VÚPE. Jedná se o formuláře C, D, E a F. Tyto se v rámci "Porovnání" nezasílají na MZE, ale archivují se a slouží provozovateli a kontrolním orgánům. Výsledky formulářů C a F (jednotkové náklady) se uvádí do VÚPE.</t>
        </r>
      </text>
    </comment>
    <comment ref="B10" authorId="0" shapeId="0">
      <text>
        <r>
          <rPr>
            <sz val="8"/>
            <color indexed="81"/>
            <rFont val="Arial"/>
            <family val="2"/>
            <charset val="238"/>
          </rPr>
          <t>V případě většího množství jednotlivých výpočtů cen a s tím i formulářů u jednoho vlastníka nebo provozovatele, bude příslušné písmenko formuláře indexováno pořadovým číslem příslušné ceny pro vodné a ceny pro stočné. Neindexovaná písmena formulářů pak budou soutovými formuláři.</t>
        </r>
      </text>
    </comment>
    <comment ref="B11" authorId="0" shapeId="0">
      <text>
        <r>
          <rPr>
            <sz val="8"/>
            <color indexed="81"/>
            <rFont val="Arial"/>
            <family val="2"/>
            <charset val="238"/>
          </rPr>
          <t xml:space="preserve">Identifikační číslo provozní evidence, která je zahrnuta nákladově do předmětného výpočtu ceny pro vodné a ceny pro stočné.
</t>
        </r>
        <r>
          <rPr>
            <i/>
            <sz val="8"/>
            <color indexed="63"/>
            <rFont val="Arial"/>
            <family val="2"/>
            <charset val="238"/>
          </rPr>
          <t>IČPE obsahují i IČME.
IČME = identifikační číslo majetkové evidence</t>
        </r>
      </text>
    </comment>
    <comment ref="B18" authorId="0" shapeId="0">
      <text>
        <r>
          <rPr>
            <sz val="8"/>
            <color indexed="81"/>
            <rFont val="Arial"/>
            <family val="2"/>
            <charset val="238"/>
          </rPr>
          <t>Skupina podpoložek - součet</t>
        </r>
      </text>
    </comment>
    <comment ref="B19" authorId="0" shapeId="0">
      <text>
        <r>
          <rPr>
            <sz val="8"/>
            <color indexed="81"/>
            <rFont val="Arial"/>
            <family val="2"/>
            <charset val="238"/>
          </rPr>
          <t xml:space="preserve">Náklad za skutečné odebrané množství podzemní vody pro zásobování pitnou vodou, nebo platba za nákup povrchové vody pro úpravu na vodu pitnou.
</t>
        </r>
        <r>
          <rPr>
            <i/>
            <sz val="8"/>
            <color indexed="63"/>
            <rFont val="Arial"/>
            <family val="2"/>
            <charset val="238"/>
          </rPr>
          <t>U podzemní vody poplatkem podle zákona č. 254/201 Sb., o vodách, ve znění pozdějších předpisů.</t>
        </r>
      </text>
    </comment>
    <comment ref="B20" authorId="0" shapeId="0">
      <text>
        <r>
          <rPr>
            <sz val="8"/>
            <color indexed="81"/>
            <rFont val="Arial"/>
            <family val="2"/>
            <charset val="238"/>
          </rPr>
          <t xml:space="preserve">Náklad u vody pitné (sl. 3 a 4) za nákup pitné vody od jiného provozovatele, nebo náklad u vody odpadní (sl. 6 a 7) za převzetí odpadních vod k jejich převodu a čištění jinými provozovateli. Tyto náklady mohou vzniknout v rámci jednoho provozovatele mezi různými kalkulacemi.
</t>
        </r>
        <r>
          <rPr>
            <i/>
            <sz val="8"/>
            <color indexed="63"/>
            <rFont val="Arial"/>
            <family val="2"/>
            <charset val="238"/>
          </rPr>
          <t>V případě dvousložkové ceny zahrnuje obě složky. U formulářů podle prílohy č. 20 se uvedou v komentáři IČ subjektů, od kterých byla pitná voda převzata (jterým bylo zaplaceno) a u odpadní vody, kterým byla předána (kterým za to bylo zaplaceno).</t>
        </r>
      </text>
    </comment>
    <comment ref="B21" authorId="0" shapeId="0">
      <text>
        <r>
          <rPr>
            <sz val="8"/>
            <color indexed="81"/>
            <rFont val="Arial"/>
            <family val="2"/>
            <charset val="238"/>
          </rPr>
          <t xml:space="preserve">Náklad za nákup chemikálií spotřebovaných při výrobě a dodávce pitné vody (sl. 3 a 4) a čištění odpadních vod (sl. 6 a 7)
</t>
        </r>
        <r>
          <rPr>
            <i/>
            <sz val="8"/>
            <color indexed="63"/>
            <rFont val="Arial"/>
            <family val="2"/>
            <charset val="238"/>
          </rPr>
          <t>Chemikálie pro chemické laboratoře se zahrnují do řádku 5.3 - ostatní provozní náklady ve vlastní režii.</t>
        </r>
      </text>
    </comment>
    <comment ref="B22" authorId="0" shapeId="0">
      <text>
        <r>
          <rPr>
            <sz val="8"/>
            <color indexed="81"/>
            <rFont val="Arial"/>
            <family val="2"/>
            <charset val="238"/>
          </rPr>
          <t xml:space="preserve">Náklady na materiál spotřebovaný při výrobě. Dále se zde zahrnuje spotřeba vodoměrů s pořizovací cenou do 40 ti.s Kč v závislosti na účetních pravidlech příslušné společnosti (jednorázový nebo postupný odpis).
</t>
        </r>
        <r>
          <rPr>
            <i/>
            <sz val="8"/>
            <color indexed="63"/>
            <rFont val="Arial"/>
            <family val="2"/>
            <charset val="238"/>
          </rPr>
          <t>Nezahrnují se náklady na materiál spotřebovaný při údržbě, opravách a "obnově". Nezahrnuje se zde spotřeba ochranných pomůcek. Ty se vykazují buď v řádku 8 výrobní režie, nebo v rámci hodinových zúčtovacích sazeb při oceňování oprav infrastrukturního majetku - řádek 4.2</t>
        </r>
      </text>
    </comment>
    <comment ref="B23" authorId="0" shapeId="0">
      <text>
        <r>
          <rPr>
            <sz val="8"/>
            <color indexed="81"/>
            <rFont val="Arial"/>
            <family val="2"/>
            <charset val="238"/>
          </rPr>
          <t>Skupina podpoložek - součet</t>
        </r>
      </text>
    </comment>
    <comment ref="B24" authorId="0" shapeId="0">
      <text>
        <r>
          <rPr>
            <sz val="8"/>
            <color indexed="81"/>
            <rFont val="Arial"/>
            <family val="2"/>
            <charset val="238"/>
          </rPr>
          <t xml:space="preserve">Náklady na elektrickou energii na objektech infrastrukturního majetku.
</t>
        </r>
        <r>
          <rPr>
            <i/>
            <sz val="8"/>
            <color indexed="63"/>
            <rFont val="Arial"/>
            <family val="2"/>
            <charset val="238"/>
          </rPr>
          <t>Náklady na elektrickou energii u provozních středisek a v administrativních budovách se zahrnuje do správní režie.</t>
        </r>
      </text>
    </comment>
    <comment ref="B25" authorId="0" shapeId="0">
      <text>
        <r>
          <rPr>
            <sz val="8"/>
            <color indexed="81"/>
            <rFont val="Arial"/>
            <family val="2"/>
            <charset val="238"/>
          </rPr>
          <t xml:space="preserve">Náklady na plyn, teplo, pohonné hmoty (benzin, nafta) a pitnou vodu na objektech infrastrukturního majetku.
</t>
        </r>
        <r>
          <rPr>
            <i/>
            <sz val="8"/>
            <color indexed="63"/>
            <rFont val="Arial"/>
            <family val="2"/>
            <charset val="238"/>
          </rPr>
          <t>Náklady na plyn, teplo a pitnou vodu u provozních středisek a v administrativních budovách se zahrnuje do správní režie.</t>
        </r>
      </text>
    </comment>
    <comment ref="B26" authorId="0" shapeId="0">
      <text>
        <r>
          <rPr>
            <sz val="8"/>
            <color indexed="81"/>
            <rFont val="Arial"/>
            <family val="2"/>
            <charset val="238"/>
          </rPr>
          <t>Skupina podpoložek - součet</t>
        </r>
      </text>
    </comment>
    <comment ref="B27" authorId="0" shapeId="0">
      <text>
        <r>
          <rPr>
            <sz val="8"/>
            <color indexed="81"/>
            <rFont val="Arial"/>
            <family val="2"/>
            <charset val="238"/>
          </rPr>
          <t xml:space="preserve">Nákladem jsou mzdy včetně náhrady mezd. jedná se o pracovníky pracující na objektech infrastrukturního majeteku (ÚV, při dopravě pitné vody, přepravě odpadních vod ČOV), vztahující se k dané kalkulaci a to i mistrů, vedoucích provozů, plánovaček provozních středisek apod.
</t>
        </r>
        <r>
          <rPr>
            <i/>
            <sz val="8"/>
            <color indexed="63"/>
            <rFont val="Arial"/>
            <family val="2"/>
            <charset val="238"/>
          </rPr>
          <t>Do přímých mezd se nezahrnují mzdy pracovníků, v případě užití takzvaného druhotného okruhu, kdy se mzdy zahrnují přes hodinovou sazbu do řádku 4.2 nebo 5.3.(Obdoba externích služeb)</t>
        </r>
      </text>
    </comment>
    <comment ref="B28" authorId="0" shapeId="0">
      <text>
        <r>
          <rPr>
            <sz val="8"/>
            <color indexed="81"/>
            <rFont val="Arial"/>
            <family val="2"/>
            <charset val="238"/>
          </rPr>
          <t>Nákladem jsou vlastní ostatní osobní náklady, tj. dohody o provedení činností, smlouvy o dílo, odovody na sociální a zdravotní pojištění, dále ostatní náklady v souladu s platnými pravidly cenové regulace. - To vše ve vazbě na řádek 3.1 přímé mzdy. U dílčích formlulářů C, D, E, F se náklady uvedou v podílech podle vnitřního předpisu.</t>
        </r>
      </text>
    </comment>
    <comment ref="B29" authorId="0" shapeId="0">
      <text>
        <r>
          <rPr>
            <sz val="8"/>
            <color indexed="81"/>
            <rFont val="Arial"/>
            <family val="2"/>
            <charset val="238"/>
          </rPr>
          <t>Skupina podpoložek - součet</t>
        </r>
      </text>
    </comment>
    <comment ref="B30" authorId="0" shapeId="0">
      <text>
        <r>
          <rPr>
            <sz val="8"/>
            <color indexed="81"/>
            <rFont val="Arial"/>
            <family val="2"/>
            <charset val="238"/>
          </rPr>
          <t xml:space="preserve">Odpisy zde uvádí vlastníci infrastrukturního majetku vodovodů a kanalizací, pokud majetek nepronajali provozovateli. především se jedná o obce a společnosti smíšené, to jsou vlastníci současně provozující vodovody a kanalizace. provozní společnosti zde uvádějí odpisy v případě realizace technického (ekonomického) zhodnocení infrastrukturního majetku pronajímatele podle § 28 odst. 6 zákona č. 563/1991 Sb. Dále odpisy majetku souvisejícího s infrastrukturním majetkem - odpisy GIS, odpisy dispečinků, jsou-li majetkem vlastníka infrastruktury, odpisy vodoměrů s pořizovací cenou nad 40 tis. Kč, uvádí se i odpisy dalšího technického majetku, např. odpisy přenosných čerpdel, IT techniky, mechanizace atd., pokud je přímo přiřaditelná k dané službě a vlastníkovi a není vykazována v rámci vnitropodnikových převodů.
</t>
        </r>
        <r>
          <rPr>
            <i/>
            <sz val="8"/>
            <color indexed="63"/>
            <rFont val="Arial"/>
            <family val="2"/>
            <charset val="238"/>
          </rPr>
          <t>Neuvádí se zde odpisy provozního majetku - provozní a administrativní budovy ve vlastnictví provozovatele - ty se zahrnují do správní režie. Nezahrnují se odpisy dopravních a mechanizačních prostředk, pokud nejsou ve vlastnictví vlastníka vodovodu nebo kanalizace vzheldem k účelové vazbě ke konkrétnímu infrastrukturnímu majetku a v rámci tohoto majetku jsou také odepisovány. Do kalkulace ceny nelze zahrnout odpisy z infrastrukturního majetku vodovodů nebo kanaliuací nebo jeho částí,pokud byl pořízen z dotačních prostředků.</t>
        </r>
      </text>
    </comment>
    <comment ref="B31" authorId="0" shapeId="0">
      <text>
        <r>
          <rPr>
            <sz val="8"/>
            <color indexed="81"/>
            <rFont val="Arial"/>
            <family val="2"/>
            <charset val="238"/>
          </rPr>
          <t xml:space="preserve">Náklady tvoří veškeré opravy infrastrukturního majetku realizované ve vlastní režii i dodavatelsky v souladu se zákonem č. 563/1991 Sb. U oprav ve vlastní režii se jedná nejen o hodnotu vlastních prací, ale i náklady související s náklady na metriál, dopravu a stavební mechanizaci. Opravou nedochází k technickému a ekonomickému zhodnocení hmotného majetku.
</t>
        </r>
        <r>
          <rPr>
            <i/>
            <sz val="8"/>
            <color indexed="63"/>
            <rFont val="Arial"/>
            <family val="2"/>
            <charset val="238"/>
          </rPr>
          <t>Zahrnují se sem i opravy dopravních a mechanizačních prostředků, pokud jsou ve vlastnictví vlastníka vodovodu nebo kanalizace vzhledem k jejich účelové vazbě ke konkrétnímu majetku.</t>
        </r>
      </text>
    </comment>
    <comment ref="B32" authorId="0" shapeId="0">
      <text>
        <r>
          <rPr>
            <sz val="8"/>
            <color indexed="81"/>
            <rFont val="Arial"/>
            <family val="2"/>
            <charset val="238"/>
          </rPr>
          <t>Nákladem jsou finanční prostředky hrazené vlastníkovi infrastruktury vodovodu nebo kanalizace nájemcem (provozovatelem)</t>
        </r>
      </text>
    </comment>
    <comment ref="B33" authorId="0" shapeId="0">
      <text>
        <r>
          <rPr>
            <sz val="8"/>
            <color indexed="81"/>
            <rFont val="Arial"/>
            <family val="2"/>
            <charset val="238"/>
          </rPr>
          <t>Nákladem jsou prostředky potřebné a vymezené na obnovu infrastrukturního majetku "Plánem financování obnovy vodovodů a kanalizací", umožňující obnovu nad rámec nákladových položek uvedených v položkách 4.1 a 4.2. Jedná se i o ifrastrukturu pořízenou z dotačních prostředků.</t>
        </r>
      </text>
    </comment>
    <comment ref="B34" authorId="0" shapeId="0">
      <text>
        <r>
          <rPr>
            <sz val="8"/>
            <color indexed="81"/>
            <rFont val="Arial"/>
            <family val="2"/>
            <charset val="238"/>
          </rPr>
          <t>Skupina podpoložek - součet</t>
        </r>
      </text>
    </comment>
    <comment ref="B35" authorId="0" shapeId="0">
      <text>
        <r>
          <rPr>
            <sz val="8"/>
            <color indexed="81"/>
            <rFont val="Arial"/>
            <family val="2"/>
            <charset val="238"/>
          </rPr>
          <t>Nákladem jsou platby jak za vypouštěné znečištění, tak za množství vypouštěných odpadních vod podle jiného právního předpisu.</t>
        </r>
      </text>
    </comment>
    <comment ref="B36" authorId="0" shapeId="0">
      <text>
        <r>
          <rPr>
            <sz val="8"/>
            <color indexed="81"/>
            <rFont val="Arial"/>
            <family val="2"/>
            <charset val="238"/>
          </rPr>
          <t>Nákladem jsou ostatní náklady, neuvedené v předchozích řádcích charakteru externích nákladů. Např. likvidace kalů externě, pojištění majetku, pojistné odpovědnosti, laboratorní služby externě, odečty a fakturace vodného a stočného externě, monitorování a čištění kanalizací externí, zahrnuje je i nájem provozního majetku, provozní náklady na GIS externě, údržbu a opravy přípojek ve veřejném prostranství externě, dopravu externě.</t>
        </r>
      </text>
    </comment>
    <comment ref="B37" authorId="0" shapeId="0">
      <text>
        <r>
          <rPr>
            <sz val="8"/>
            <color indexed="81"/>
            <rFont val="Arial"/>
            <family val="2"/>
            <charset val="238"/>
          </rPr>
          <t>Nákladem jsou ostatní náklady, neuvedené v předchozích řádcích, pokud mají charakter interních nákladů. Např. laboratorní služby interně, odečty a fakturace vodného a stočného interně, monitorování a čištění kanalizací interně, zahrnuje provozní náklady na Gis interně, údržbu včetně materiálu a opravy přípojek ve veřejném prostranství interně. Spotřeba vody k čištění potrubí. Likvidace kalu, je-li realizována ve vlastní režii.</t>
        </r>
      </text>
    </comment>
    <comment ref="B38" authorId="0" shapeId="0">
      <text>
        <r>
          <rPr>
            <sz val="8"/>
            <color indexed="81"/>
            <rFont val="Arial"/>
            <family val="2"/>
            <charset val="238"/>
          </rPr>
          <t xml:space="preserve">Úroky z úvěrů hrazené po uvedení infrastrukturního majetku do užívání, poplatky spojené s účelovými úvěry. Finanční vypořádání rozdílu kalkulací prováděných podle metodiky OPŽP - finanční nástroje.
</t>
        </r>
        <r>
          <rPr>
            <i/>
            <sz val="8"/>
            <color indexed="63"/>
            <rFont val="Arial"/>
            <family val="2"/>
            <charset val="238"/>
          </rPr>
          <t>Nezahrnují se bankovní poplatky (poplatky za přijaté a odeslané platby) a úroky z provozních úvěrů - zahrnují se do správní režie.</t>
        </r>
      </text>
    </comment>
    <comment ref="B39" authorId="0" shapeId="0">
      <text>
        <r>
          <rPr>
            <sz val="8"/>
            <color indexed="81"/>
            <rFont val="Arial"/>
            <family val="2"/>
            <charset val="238"/>
          </rPr>
          <t xml:space="preserve">Výnosy tržeb za služby poskytované infrastrukturou, aniž by náklady byly vyčleněny. Např. za čištění dovezených odpadních vod - zpracování dovezeného kalu ze septiků, různé zpracování dovezeného kalu. Výnosy z prodeje elektrické energie získané na objektech infrastrukturního majetku. Finanční vypořádání rozdílu kalkulací prováděných podle metodiky OPŽP - finanční nástroje.
</t>
        </r>
        <r>
          <rPr>
            <i/>
            <sz val="8"/>
            <color indexed="63"/>
            <rFont val="Arial"/>
            <family val="2"/>
            <charset val="238"/>
          </rPr>
          <t>Uvádí se v záporné hodnotě.</t>
        </r>
      </text>
    </comment>
    <comment ref="B40" authorId="0" shapeId="0">
      <text>
        <r>
          <rPr>
            <sz val="8"/>
            <color indexed="81"/>
            <rFont val="Arial"/>
            <family val="2"/>
            <charset val="238"/>
          </rPr>
          <t xml:space="preserve">Nákladem jsou odpisy provozního majetku ve vlastnictví provozovatele, opravy na budovách provozních středisek ve vlastnictví provozovatele. Spotřeba energií provozních středisek. Dále dopravní náklady a ostatní náklady spojené s provozními středisky, které mají charakter nepřímých nákladů a souvisejí s výrobními aktivitami.
</t>
        </r>
        <r>
          <rPr>
            <i/>
            <sz val="8"/>
            <color indexed="63"/>
            <rFont val="Arial"/>
            <family val="2"/>
            <charset val="238"/>
          </rPr>
          <t>Opravy dopravních a stavebních prostředků jsou vykazovány v rámci kilometrových nebo hodinových sazeb při opravách.</t>
        </r>
      </text>
    </comment>
    <comment ref="B41" authorId="0" shapeId="0">
      <text>
        <r>
          <rPr>
            <sz val="8"/>
            <color indexed="81"/>
            <rFont val="Arial"/>
            <family val="2"/>
            <charset val="238"/>
          </rPr>
          <t xml:space="preserve">Náklady zahrnují odpisy a opravy externí i vlastní na administrativních budovách ve vlastnictví provozovatele, spotřebu materiálů pro řízení a administrativní činnost, spotřebu el. energii, plynu a tepla na provozních střediscích a administrativních nudovách, nájemné z administrativních budov, náklady na spoje a výpočetní techniku, cestovné a dopravu k režijní činnosti, školení pracovníků vedených v režijních činnostech. Náklady na správní režii se uvádějí v podílu, v jakém se zahrnují do kalkulací podle vnitřního předpisu.
</t>
        </r>
        <r>
          <rPr>
            <i/>
            <sz val="8"/>
            <color indexed="63"/>
            <rFont val="Arial"/>
            <family val="2"/>
            <charset val="238"/>
          </rPr>
          <t>Mzdové a ostatní sociální náklady vedené v režijních činnostech (vedení organizace, ekonomické úseky, hospodářská správa apod.) sse uvádějí v řádku 3.1 a 3.2. Podílová režie se použije také v případech, pokud organizace uplatňuje více kalkulací a pokud provádí činnosti nesouvisející s cenou pro vodné a stočné (např. projekční a poradenská činnost včetně inženýrský činnosti při výstavbě, realizace stavebních zakázek, obchodní činnost apod., pokud jde o externí zakázky takového charakteru).</t>
        </r>
      </text>
    </comment>
    <comment ref="B43" authorId="0" shapeId="0">
      <text>
        <r>
          <rPr>
            <sz val="8"/>
            <color indexed="81"/>
            <rFont val="Arial"/>
            <family val="2"/>
            <charset val="238"/>
          </rPr>
          <t xml:space="preserve">Uvádí se podle VÚME součtem aktuálních pořizovacích cen všech majetků vodovodů a kanalizací zahrnutých v daných VÚPE, viz řádek VI.
</t>
        </r>
        <r>
          <rPr>
            <i/>
            <sz val="8"/>
            <color indexed="63"/>
            <rFont val="Arial"/>
            <family val="2"/>
            <charset val="238"/>
          </rPr>
          <t>Uvádí se u všech formulářů A a B, to znamená i indexovaných (v případě více cen odběratelských, případně i více cen mezi provozovateli u jednoho provozovatele). Slouží k rámcové kontrole stanovené výše nákladů na obnovu generovaných v ceně pro vodné a ceně pro stočné.</t>
        </r>
      </text>
    </comment>
    <comment ref="B44" authorId="0" shapeId="0">
      <text>
        <r>
          <rPr>
            <sz val="8"/>
            <color indexed="81"/>
            <rFont val="Arial"/>
            <family val="2"/>
            <charset val="238"/>
          </rPr>
          <t xml:space="preserve">Podle inventurních listů dosud zcela neodepsaného majetku.
</t>
        </r>
        <r>
          <rPr>
            <i/>
            <sz val="8"/>
            <color indexed="63"/>
            <rFont val="Arial"/>
            <family val="2"/>
            <charset val="238"/>
          </rPr>
          <t>Zůstatková cena majetku sloužícího činnostem, které se posuzují jako oprávněné náklady zahrnutelné do ceny pro vodné a ceny pro stočné. Uvádí se pouze u součtových formulářů A a B. (bez indexu). Rozdělení na A a B se provede přepočtem přes náklady. V případě majetku užíváného i pro jiné činnosti než uvedené v první vět, určí se podíl zahrnutelné zůstatkové ceny v % podle míry využívání k činnostem zahrnutelných do ceny pro vodné a ceny pro stočné.</t>
        </r>
      </text>
    </comment>
    <comment ref="B45" authorId="0" shapeId="0">
      <text>
        <r>
          <rPr>
            <sz val="8"/>
            <color indexed="81"/>
            <rFont val="Arial"/>
            <family val="2"/>
            <charset val="238"/>
          </rPr>
          <t xml:space="preserve">Uvádí se počet všech pracovníků tedy včetně managementu.
</t>
        </r>
        <r>
          <rPr>
            <i/>
            <sz val="8"/>
            <color indexed="63"/>
            <rFont val="Arial"/>
            <family val="2"/>
            <charset val="238"/>
          </rPr>
          <t xml:space="preserve">Uvádí se pouze u součtových formulářů A a B. (bez indexu). Rozdělení na A a B se provede přepočtem přes náklady. </t>
        </r>
      </text>
    </comment>
    <comment ref="B46" authorId="0" shapeId="0">
      <text>
        <r>
          <rPr>
            <sz val="8"/>
            <color indexed="81"/>
            <rFont val="Arial"/>
            <family val="2"/>
            <charset val="238"/>
          </rPr>
          <t xml:space="preserve">Při výpočtu ceny pro vodné se ve sloupci 3. uvádí množství vody pitné fakturované v předchozím kalendářním roce dosažené (zpravidla množství, které dle aktuální spotřeby bude dosaženo, neboť cena se kalkuluje před ukončením kalendářního roku). Ve sloupci 4. se uvádí množství předpokládané na základě sloupce 3.
</t>
        </r>
        <r>
          <rPr>
            <i/>
            <sz val="8"/>
            <color indexed="63"/>
            <rFont val="Arial"/>
            <family val="2"/>
            <charset val="238"/>
          </rPr>
          <t>Pod pojmem "Voda pitná fakturovaná" rozumíme množství vody  v daném roce dodané, i když je fakturována až v roce následujícím.</t>
        </r>
      </text>
    </comment>
    <comment ref="B47" authorId="0" shapeId="0">
      <text>
        <r>
          <rPr>
            <sz val="8"/>
            <color indexed="81"/>
            <rFont val="Arial"/>
            <family val="2"/>
            <charset val="238"/>
          </rPr>
          <t xml:space="preserve">Obdobně jako v řádku D, ale množství se týká pouze domácností.
</t>
        </r>
        <r>
          <rPr>
            <i/>
            <sz val="8"/>
            <color indexed="81"/>
            <rFont val="Arial"/>
            <family val="2"/>
            <charset val="238"/>
          </rPr>
          <t>Údaj neslouží výpočtu (kalkulaci ceny)</t>
        </r>
        <r>
          <rPr>
            <i/>
            <sz val="8"/>
            <color indexed="63"/>
            <rFont val="Arial"/>
            <family val="2"/>
            <charset val="238"/>
          </rPr>
          <t>.</t>
        </r>
      </text>
    </comment>
    <comment ref="B48" authorId="0" shapeId="0">
      <text>
        <r>
          <rPr>
            <sz val="8"/>
            <color indexed="81"/>
            <rFont val="Arial"/>
            <family val="2"/>
            <charset val="238"/>
          </rPr>
          <t xml:space="preserve">Při výpočtu ceny pro stočné se ve sloupci 6. uvádí množství odpadní vody fakturované v předchozím kalendářním roce dosažené (zpravidla množství, které dle aktuální spotřeby bude dosaženo, neboť cena se kalkuluje před ukončením kalendářního roku). Ve sloupci 7. se uvádí množství předpokládané na základě sloupce 6.
</t>
        </r>
        <r>
          <rPr>
            <i/>
            <sz val="8"/>
            <color indexed="63"/>
            <rFont val="Arial"/>
            <family val="2"/>
            <charset val="238"/>
          </rPr>
          <t>Pod pojmem "Voda odpadní odváděná fakturovaná" rozumíme množství odpadní vody  v daném roce odvedené, i když je fakturována až v roce následujícím.</t>
        </r>
      </text>
    </comment>
    <comment ref="B49" authorId="0" shapeId="0">
      <text>
        <r>
          <rPr>
            <sz val="8"/>
            <color indexed="81"/>
            <rFont val="Arial"/>
            <family val="2"/>
            <charset val="238"/>
          </rPr>
          <t xml:space="preserve">Obdobně jako v řádku F, ale množství se týká pouze domácností.
</t>
        </r>
        <r>
          <rPr>
            <i/>
            <sz val="8"/>
            <color indexed="81"/>
            <rFont val="Arial"/>
            <family val="2"/>
            <charset val="238"/>
          </rPr>
          <t>Údaj neslouží výpočtu (kalkulaci ceny)</t>
        </r>
        <r>
          <rPr>
            <i/>
            <sz val="8"/>
            <color indexed="63"/>
            <rFont val="Arial"/>
            <family val="2"/>
            <charset val="238"/>
          </rPr>
          <t>.</t>
        </r>
      </text>
    </comment>
    <comment ref="B50" authorId="0" shapeId="0">
      <text>
        <r>
          <rPr>
            <sz val="8"/>
            <color indexed="81"/>
            <rFont val="Arial"/>
            <family val="2"/>
            <charset val="238"/>
          </rPr>
          <t xml:space="preserve">Veškerá fakturovaná srážková voda pro kalendářní rok.
</t>
        </r>
        <r>
          <rPr>
            <i/>
            <sz val="8"/>
            <color indexed="63"/>
            <rFont val="Arial"/>
            <family val="2"/>
            <charset val="238"/>
          </rPr>
          <t>Vzhledem k tomu, že se jedná o výpočtové množství, lze tuto hodnotu uvádět ne jako předpoklad, ale jako skutečné množství fakturované.</t>
        </r>
      </text>
    </comment>
    <comment ref="B51" authorId="0" shapeId="0">
      <text>
        <r>
          <rPr>
            <sz val="8"/>
            <color indexed="81"/>
            <rFont val="Arial"/>
            <family val="2"/>
            <charset val="238"/>
          </rPr>
          <t xml:space="preserve">Jedná se o množství odtékájící z čistírny odpadních vod do vod povrchových. Při výpočtu ceny se jedná o množství předpokládaná.
</t>
        </r>
        <r>
          <rPr>
            <i/>
            <sz val="8"/>
            <color indexed="63"/>
            <rFont val="Arial"/>
            <family val="2"/>
            <charset val="238"/>
          </rPr>
          <t>Údaj slouží kontrolním orgánům.</t>
        </r>
      </text>
    </comment>
    <comment ref="B52" authorId="0" shapeId="0">
      <text>
        <r>
          <rPr>
            <sz val="8"/>
            <color indexed="81"/>
            <rFont val="Arial"/>
            <family val="2"/>
            <charset val="238"/>
          </rPr>
          <t xml:space="preserve">Při výpočtu ceny se jedná o množství předpokládná, ale s vysokou mírou přesnosti.
</t>
        </r>
        <r>
          <rPr>
            <i/>
            <sz val="8"/>
            <color indexed="63"/>
            <rFont val="Arial"/>
            <family val="2"/>
            <charset val="238"/>
          </rPr>
          <t>Údaj slouží kontrolním orgánům.</t>
        </r>
      </text>
    </comment>
    <comment ref="B53" authorId="0" shapeId="0">
      <text>
        <r>
          <rPr>
            <sz val="8"/>
            <color indexed="81"/>
            <rFont val="Arial"/>
            <family val="2"/>
            <charset val="238"/>
          </rPr>
          <t xml:space="preserve">Při výpočtu ceny se jedná o množství předpokládná, ale s vysokou mírou přesnosti.
</t>
        </r>
        <r>
          <rPr>
            <i/>
            <sz val="8"/>
            <color indexed="63"/>
            <rFont val="Arial"/>
            <family val="2"/>
            <charset val="238"/>
          </rPr>
          <t>Údaj slouží kontrolním orgánům.</t>
        </r>
      </text>
    </comment>
  </commentList>
</comments>
</file>

<file path=xl/sharedStrings.xml><?xml version="1.0" encoding="utf-8"?>
<sst xmlns="http://schemas.openxmlformats.org/spreadsheetml/2006/main" count="289" uniqueCount="201">
  <si>
    <t>Tabulka č. 1</t>
  </si>
  <si>
    <t>I</t>
  </si>
  <si>
    <t>Příjemce vodného a stočného</t>
  </si>
  <si>
    <t>II</t>
  </si>
  <si>
    <t>Provozovatel - název a IČ</t>
  </si>
  <si>
    <t>III</t>
  </si>
  <si>
    <t>Vlastník - název a IČ</t>
  </si>
  <si>
    <t>IV</t>
  </si>
  <si>
    <t>Formulář A až F</t>
  </si>
  <si>
    <t>V</t>
  </si>
  <si>
    <t>Index 1 až x</t>
  </si>
  <si>
    <t>VI</t>
  </si>
  <si>
    <t>IČPE související s cenou</t>
  </si>
  <si>
    <t>Řádek</t>
  </si>
  <si>
    <t>Náklady pro výpočet ceny pro vodné a stočné</t>
  </si>
  <si>
    <t>Nákladové položky</t>
  </si>
  <si>
    <t>Měrná jednotka</t>
  </si>
  <si>
    <t>Voda pitná</t>
  </si>
  <si>
    <t>Voda odpadní</t>
  </si>
  <si>
    <t>Kalkul.</t>
  </si>
  <si>
    <t>2a</t>
  </si>
  <si>
    <t>1.</t>
  </si>
  <si>
    <t>Materiál</t>
  </si>
  <si>
    <t>1.1</t>
  </si>
  <si>
    <t>- surová voda podzemní + povrchová</t>
  </si>
  <si>
    <t>1.2</t>
  </si>
  <si>
    <t>- pitná voda převzatá + odpadní voda předaná k čištění</t>
  </si>
  <si>
    <t>1.3</t>
  </si>
  <si>
    <t>- chemikálie</t>
  </si>
  <si>
    <t>1.4</t>
  </si>
  <si>
    <t>- ostatní materiál</t>
  </si>
  <si>
    <t>2.</t>
  </si>
  <si>
    <t>Energie</t>
  </si>
  <si>
    <t>2.1</t>
  </si>
  <si>
    <t>- elektrická energie</t>
  </si>
  <si>
    <t>2.2</t>
  </si>
  <si>
    <t>- ostatní energie (plyn, pevná a kapalná energie)</t>
  </si>
  <si>
    <t>Mzdy</t>
  </si>
  <si>
    <t>3.1</t>
  </si>
  <si>
    <t>- přímé a režijní mzdy</t>
  </si>
  <si>
    <t>3.2</t>
  </si>
  <si>
    <t>- ostatní osobní náklady</t>
  </si>
  <si>
    <t>Ostatní přímé náklady</t>
  </si>
  <si>
    <t>4.1</t>
  </si>
  <si>
    <t>- odpisy</t>
  </si>
  <si>
    <t>4.2</t>
  </si>
  <si>
    <t>- opravy infrastrukturního majetku</t>
  </si>
  <si>
    <t>4.3</t>
  </si>
  <si>
    <t>- nájem infrastrukturního majetku</t>
  </si>
  <si>
    <t>4.4</t>
  </si>
  <si>
    <t>- prostředky obnovy infrastrukturního majetku</t>
  </si>
  <si>
    <t>Provozní náklady</t>
  </si>
  <si>
    <t>5.1</t>
  </si>
  <si>
    <t>- poplatky za vypouštení odpadních vod</t>
  </si>
  <si>
    <t>5.2</t>
  </si>
  <si>
    <t>- ostatní provozní náklady externí</t>
  </si>
  <si>
    <t>5.3</t>
  </si>
  <si>
    <t>- ostatní provozní náklady ve vlastní režii</t>
  </si>
  <si>
    <t>Finanční náklady</t>
  </si>
  <si>
    <t>Ostatní výnosy</t>
  </si>
  <si>
    <t>Výrobní režie</t>
  </si>
  <si>
    <t>Správní režie</t>
  </si>
  <si>
    <t xml:space="preserve">Úplné vlastní náklady vč. prostředků na obnovu </t>
  </si>
  <si>
    <t>A</t>
  </si>
  <si>
    <t>Hodnota souvisejícího infrastrukt. majetku podle VÚME</t>
  </si>
  <si>
    <t>B</t>
  </si>
  <si>
    <t>Pořizovací cena souvis. provozního hmotného majetku</t>
  </si>
  <si>
    <t>C</t>
  </si>
  <si>
    <t>Počet pracovníků</t>
  </si>
  <si>
    <t>osob</t>
  </si>
  <si>
    <t>D</t>
  </si>
  <si>
    <t>Voda pitná fakturovaná</t>
  </si>
  <si>
    <t>E</t>
  </si>
  <si>
    <t>- z toho domácnosti</t>
  </si>
  <si>
    <t>F</t>
  </si>
  <si>
    <t>Voda odpadní odváděná fakturovaná</t>
  </si>
  <si>
    <t>G</t>
  </si>
  <si>
    <t>H</t>
  </si>
  <si>
    <t>Voda srážková fakturovaná</t>
  </si>
  <si>
    <t>Voda odpadní čištěná</t>
  </si>
  <si>
    <t>J</t>
  </si>
  <si>
    <t>Pitná nebo odpadní voda převzatá</t>
  </si>
  <si>
    <t>K</t>
  </si>
  <si>
    <t>Pitná nebo odpadní voda předaná</t>
  </si>
  <si>
    <t>Pozn.:</t>
  </si>
  <si>
    <t>VÚME = vybrané údaje majetkové evidence</t>
  </si>
  <si>
    <t>Tabulka č. 2</t>
  </si>
  <si>
    <t>Kalkulovaná cena pro vodné a pro stočné</t>
  </si>
  <si>
    <t>Text</t>
  </si>
  <si>
    <t>4a</t>
  </si>
  <si>
    <t>7a</t>
  </si>
  <si>
    <t>11.</t>
  </si>
  <si>
    <t>JEDNOTKOVÉ NÁKLADY vč. prostředků na obnovu</t>
  </si>
  <si>
    <t>12.</t>
  </si>
  <si>
    <t>ÚVN včetně prostředků na obnovu</t>
  </si>
  <si>
    <t>13.</t>
  </si>
  <si>
    <t>Kalkulační zisk</t>
  </si>
  <si>
    <t>14.</t>
  </si>
  <si>
    <t>- podíl kalkulačního zisku z ÚVN (orientační ukazatel)</t>
  </si>
  <si>
    <t>%</t>
  </si>
  <si>
    <t>15.</t>
  </si>
  <si>
    <t>- z řádku 13 na rozvoj a obnovu infrastrukturního majetku</t>
  </si>
  <si>
    <t>16.</t>
  </si>
  <si>
    <t>Celkem ÚVN včetně prostředků na obnovu + zisk</t>
  </si>
  <si>
    <t>17.</t>
  </si>
  <si>
    <t>Voda fakturovaná pitná, odpadní + srážková</t>
  </si>
  <si>
    <t>18.</t>
  </si>
  <si>
    <t>CENA pro vodné, stočné</t>
  </si>
  <si>
    <t>19.</t>
  </si>
  <si>
    <t>CENA pro vodné, stočné + DPH</t>
  </si>
  <si>
    <t>Tabulka č. 3</t>
  </si>
  <si>
    <t>Kalkulovaná cena pro vodné a pro stočné při dvousložkové formě</t>
  </si>
  <si>
    <t>4b</t>
  </si>
  <si>
    <t>7b</t>
  </si>
  <si>
    <t>21.</t>
  </si>
  <si>
    <t>Pevná složka - (ÚVN + zisk)</t>
  </si>
  <si>
    <t>21.a</t>
  </si>
  <si>
    <t>- podíl z celkových ÚVN a zisku</t>
  </si>
  <si>
    <t>22.</t>
  </si>
  <si>
    <t>Pohyblivá složka - (ÚVN + zisk)</t>
  </si>
  <si>
    <t>22.a</t>
  </si>
  <si>
    <t>- z toho: ÚVN</t>
  </si>
  <si>
    <t>22.b</t>
  </si>
  <si>
    <t>23.</t>
  </si>
  <si>
    <t>Cena pohyblivé složky</t>
  </si>
  <si>
    <t>24.</t>
  </si>
  <si>
    <t>Cena pohyblivé složky + DPH</t>
  </si>
  <si>
    <t>a</t>
  </si>
  <si>
    <t>Příloha č. 19 k vyhlášce č. 428/2001 Sb.</t>
  </si>
  <si>
    <t>Oč. sk.</t>
  </si>
  <si>
    <t>mil. Kč</t>
  </si>
  <si>
    <r>
      <t>mil. m</t>
    </r>
    <r>
      <rPr>
        <vertAlign val="superscript"/>
        <sz val="9"/>
        <color theme="1"/>
        <rFont val="Arial"/>
        <family val="2"/>
        <charset val="238"/>
      </rPr>
      <t>3</t>
    </r>
  </si>
  <si>
    <t>Náklady se uvádějí v mil. Kč na 3 desetinná místa</t>
  </si>
  <si>
    <t>Řádky A a B se uvádějí v mil Kč na 2 desetinná místa</t>
  </si>
  <si>
    <t>Poznámka</t>
  </si>
  <si>
    <t>Kalkulace</t>
  </si>
  <si>
    <t>2b</t>
  </si>
  <si>
    <r>
      <t>mil. Kč / m</t>
    </r>
    <r>
      <rPr>
        <vertAlign val="superscript"/>
        <sz val="9"/>
        <color rgb="FF0070C0"/>
        <rFont val="Arial"/>
        <family val="2"/>
        <charset val="238"/>
      </rPr>
      <t>3</t>
    </r>
  </si>
  <si>
    <t>ř.10/D nebo ř.10/F+H</t>
  </si>
  <si>
    <t xml:space="preserve">mil. Kč </t>
  </si>
  <si>
    <t>ř.10</t>
  </si>
  <si>
    <t>ř.13/ř.12*100</t>
  </si>
  <si>
    <t>ř.12 + ř.13</t>
  </si>
  <si>
    <r>
      <t>mil m</t>
    </r>
    <r>
      <rPr>
        <vertAlign val="superscript"/>
        <sz val="8"/>
        <rFont val="Arial"/>
        <family val="2"/>
        <charset val="238"/>
      </rPr>
      <t>3</t>
    </r>
  </si>
  <si>
    <t>ř.D nebo F + H</t>
  </si>
  <si>
    <r>
      <t>Kč / m</t>
    </r>
    <r>
      <rPr>
        <vertAlign val="superscript"/>
        <sz val="9"/>
        <color rgb="FF0070C0"/>
        <rFont val="Arial"/>
        <family val="2"/>
        <charset val="238"/>
      </rPr>
      <t>3</t>
    </r>
  </si>
  <si>
    <t>ř.16/ř.17</t>
  </si>
  <si>
    <t>ř.18 + DPH</t>
  </si>
  <si>
    <t>formy vodného a stočného.</t>
  </si>
  <si>
    <t>mil Kč</t>
  </si>
  <si>
    <t>z ř.16</t>
  </si>
  <si>
    <t>(ř.21/ř.16)*100</t>
  </si>
  <si>
    <t>ř.16-ř.21</t>
  </si>
  <si>
    <t>ř.12*(1-(ř.21a/100))</t>
  </si>
  <si>
    <r>
      <rPr>
        <sz val="9"/>
        <color theme="0"/>
        <rFont val="Arial"/>
        <family val="2"/>
        <charset val="238"/>
      </rPr>
      <t>- z toho</t>
    </r>
    <r>
      <rPr>
        <sz val="9"/>
        <rFont val="Arial"/>
        <family val="2"/>
        <charset val="238"/>
      </rPr>
      <t>: kalkulační zisk</t>
    </r>
  </si>
  <si>
    <t>ř.22-ř.22a</t>
  </si>
  <si>
    <t>ř.22/ř.17</t>
  </si>
  <si>
    <t>ř.23+DPH</t>
  </si>
  <si>
    <t>25.</t>
  </si>
  <si>
    <t>Technické parametry pevné složky podle § 33 odst. 1 této vyhlášky (a, b, c) a výše nejnižší a nejvyšší platby za pevnou složku v Kč za rok a přípojku</t>
  </si>
  <si>
    <t>Vypracoval:</t>
  </si>
  <si>
    <t>Kontroloval:</t>
  </si>
  <si>
    <t>Telefon</t>
  </si>
  <si>
    <t>e-mail:</t>
  </si>
  <si>
    <t>Datum:</t>
  </si>
  <si>
    <t>Schválil - zástupce provozovatele:</t>
  </si>
  <si>
    <t>Obec Dolní Hořice</t>
  </si>
  <si>
    <t>A1</t>
  </si>
  <si>
    <t>00252191</t>
  </si>
  <si>
    <t>IČPE:</t>
  </si>
  <si>
    <t>Vodné</t>
  </si>
  <si>
    <t>3112-629103-00252191-1/3-00252191</t>
  </si>
  <si>
    <t>3112-652814-00252191-1/3-00252191</t>
  </si>
  <si>
    <t>Dolní Hořice</t>
  </si>
  <si>
    <t>Chotčiny</t>
  </si>
  <si>
    <t>Kladruby</t>
  </si>
  <si>
    <t>Mašovice</t>
  </si>
  <si>
    <t>Stočné</t>
  </si>
  <si>
    <t>3112-629103-00252191-3/1-00252191</t>
  </si>
  <si>
    <t>3112-629103-00252191-3/2-00252191</t>
  </si>
  <si>
    <t>3112-652814-00252191-3/1-00252191</t>
  </si>
  <si>
    <t>3112-652822-00252191-3/1-00252191</t>
  </si>
  <si>
    <t>3112-708607-00252191-3/1-00252191</t>
  </si>
  <si>
    <t>3112-726087-00252191-3/1-00252191</t>
  </si>
  <si>
    <t>3112-732907-00252191-3/1-00252191</t>
  </si>
  <si>
    <t>Horní Hořice</t>
  </si>
  <si>
    <t>Oblajovice</t>
  </si>
  <si>
    <t>Pořín</t>
  </si>
  <si>
    <t>Prasetín</t>
  </si>
  <si>
    <t>3112-652822-00252191-1/3-00252191</t>
  </si>
  <si>
    <t>IČPE</t>
  </si>
  <si>
    <t>Název IČPE</t>
  </si>
  <si>
    <t>Vlastník</t>
  </si>
  <si>
    <t>IČ</t>
  </si>
  <si>
    <t>Ing. Eva Kardová</t>
  </si>
  <si>
    <t>Pavel Rothbauer</t>
  </si>
  <si>
    <t>obec@dolnihorice.cz</t>
  </si>
  <si>
    <t>Pavel Rothbauer, starosta</t>
  </si>
  <si>
    <t>3112-629103-00252191-1/3-00252191; 3112-652822-00252191-1/3-00252191; 3112-629103-00252191-2/1-00252191;  3112-652822-00252191-2/1-00252191</t>
  </si>
  <si>
    <t>VÝPOČET (KALKULACE) CEN PRO VODNÉ A STOČNÉ PRO KALENDÁŘNÍ ROK 2024</t>
  </si>
  <si>
    <t>Kalkulace (výpočet) cen pro vodné a stočné pro rok 2024 při použití dvousložkové</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</si>
</sst>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64" formatCode="00000000"/>
    <numFmt numFmtId="165" formatCode="#,##0_ ;[Red]\-#,##0\ "/>
    <numFmt numFmtId="166" formatCode="#,##0.00_ ;[Red]\-#,##0.00\ "/>
    <numFmt numFmtId="167" formatCode="&quot;$&quot;#,##0_);\(&quot;$&quot;#,##0\)"/>
    <numFmt numFmtId="168" formatCode="_-* #,##0_?_._-;\-* #,##0_?_._-;_-* &quot;-&quot;_?_._-;_-@_-"/>
    <numFmt numFmtId="169" formatCode="_-* #,##0.00_?_._-;\-* #,##0.00_?_._-;_-* &quot;-&quot;??_?_._-;_-@_-"/>
    <numFmt numFmtId="170" formatCode="_(&quot;$&quot;* #,##0_);_(&quot;$&quot;* \(#,##0\);_(&quot;$&quot;* &quot;-&quot;_);_(@_)"/>
    <numFmt numFmtId="171" formatCode="_(&quot;$&quot;* #,##0.00_);_(&quot;$&quot;* \(#,##0.00\);_(&quot;$&quot;* &quot;-&quot;??_);_(@_)"/>
    <numFmt numFmtId="172" formatCode="_(* #,##0_);_(* \(#,##0\);_(* &quot;-&quot;_);_(@_)"/>
    <numFmt numFmtId="173" formatCode="_ * #,##0_ ;_ * \-#,##0_ ;_ * &quot;-&quot;_ ;_ @_ "/>
    <numFmt numFmtId="174" formatCode="_ * #,##0.00_ ;_ * \-#,##0.00_ ;_ * &quot;-&quot;??_ ;_ @_ "/>
    <numFmt numFmtId="175" formatCode="_-* #,##0\ _F_-;\-* #,##0\ _F_-;_-* &quot;-&quot;\ _F_-;_-@_-"/>
    <numFmt numFmtId="176" formatCode="_-* #,##0.00\ _F_-;\-* #,##0.00\ _F_-;_-* &quot;-&quot;??\ _F_-;_-@_-"/>
    <numFmt numFmtId="177" formatCode="&quot;#&quot;#,##0;\-&quot;#&quot;#,##0"/>
    <numFmt numFmtId="178" formatCode="#,##0.000000_ ;[Red]\-#,##0.000000\ "/>
    <numFmt numFmtId="179" formatCode="d/m/yyyy;@"/>
    <numFmt numFmtId="180" formatCode="#,##0.000_ ;[Red]\-#,##0.000\ "/>
    <numFmt numFmtId="181" formatCode="#,##0.000"/>
    <numFmt numFmtId="182" formatCode="#,##0.0000_ ;[Red]\-#,##0.0000\ "/>
  </numFmts>
  <fonts count="34" x14ac:knownFonts="1">
    <font>
      <sz val="11"/>
      <color theme="1"/>
      <name val="Calibri"/>
      <family val="2"/>
      <charset val="238"/>
      <scheme val="minor"/>
    </font>
    <font>
      <sz val="11"/>
      <color theme="1"/>
      <name val="Calibri"/>
      <family val="2"/>
      <charset val="238"/>
      <scheme val="minor"/>
    </font>
    <font>
      <sz val="9"/>
      <color theme="1"/>
      <name val="Arial"/>
      <family val="2"/>
      <charset val="238"/>
    </font>
    <font>
      <sz val="9"/>
      <color rgb="FF0070C0"/>
      <name val="Arial"/>
      <family val="2"/>
      <charset val="238"/>
    </font>
    <font>
      <sz val="9"/>
      <name val="Arial"/>
      <family val="2"/>
      <charset val="238"/>
    </font>
    <font>
      <sz val="8"/>
      <color indexed="81"/>
      <name val="Arial"/>
      <family val="2"/>
      <charset val="238"/>
    </font>
    <font>
      <i/>
      <sz val="8"/>
      <color indexed="63"/>
      <name val="Arial"/>
      <family val="2"/>
      <charset val="238"/>
    </font>
    <font>
      <i/>
      <sz val="8"/>
      <color indexed="81"/>
      <name val="Arial"/>
      <family val="2"/>
      <charset val="238"/>
    </font>
    <font>
      <b/>
      <sz val="10"/>
      <name val="MS Sans Serif"/>
      <family val="2"/>
      <charset val="238"/>
    </font>
    <font>
      <sz val="10"/>
      <name val="Arial"/>
      <family val="2"/>
      <charset val="238"/>
    </font>
    <font>
      <sz val="10"/>
      <color indexed="0"/>
      <name val="MS Sans Serif"/>
      <family val="2"/>
      <charset val="238"/>
    </font>
    <font>
      <sz val="10"/>
      <color indexed="8"/>
      <name val="MS Sans Serif"/>
      <family val="2"/>
      <charset val="238"/>
    </font>
    <font>
      <sz val="8"/>
      <name val="Arial"/>
      <family val="2"/>
    </font>
    <font>
      <b/>
      <sz val="14"/>
      <name val="Times New Roman"/>
      <family val="1"/>
      <charset val="238"/>
    </font>
    <font>
      <sz val="14"/>
      <name val="Times New Roman"/>
      <family val="1"/>
      <charset val="238"/>
    </font>
    <font>
      <b/>
      <sz val="12"/>
      <name val="Arial"/>
      <family val="2"/>
      <charset val="238"/>
    </font>
    <font>
      <sz val="10"/>
      <name val="Helv"/>
    </font>
    <font>
      <sz val="10"/>
      <color theme="1"/>
      <name val="Arial"/>
      <family val="2"/>
      <charset val="238"/>
    </font>
    <font>
      <sz val="10"/>
      <name val="Arial CE"/>
      <charset val="238"/>
    </font>
    <font>
      <sz val="10"/>
      <name val="Arial CE"/>
      <family val="2"/>
      <charset val="238"/>
    </font>
    <font>
      <sz val="10"/>
      <name val="MS Sans Serif"/>
      <family val="2"/>
      <charset val="238"/>
    </font>
    <font>
      <sz val="10"/>
      <name val="Verdana"/>
      <family val="2"/>
      <charset val="238"/>
    </font>
    <font>
      <b/>
      <i/>
      <sz val="14"/>
      <name val="Times New Roman"/>
      <family val="1"/>
      <charset val="238"/>
    </font>
    <font>
      <b/>
      <sz val="18"/>
      <name val="Arial"/>
      <family val="2"/>
      <charset val="238"/>
    </font>
    <font>
      <b/>
      <sz val="16"/>
      <name val="Arial"/>
      <family val="2"/>
      <charset val="238"/>
    </font>
    <font>
      <b/>
      <sz val="14"/>
      <name val="Arial"/>
      <family val="2"/>
      <charset val="238"/>
    </font>
    <font>
      <b/>
      <sz val="11"/>
      <name val="Arial"/>
      <family val="2"/>
      <charset val="238"/>
    </font>
    <font>
      <b/>
      <sz val="10"/>
      <name val="Arial"/>
      <family val="2"/>
      <charset val="238"/>
    </font>
    <font>
      <vertAlign val="superscript"/>
      <sz val="9"/>
      <color theme="1"/>
      <name val="Arial"/>
      <family val="2"/>
      <charset val="238"/>
    </font>
    <font>
      <vertAlign val="superscript"/>
      <sz val="9"/>
      <color rgb="FF0070C0"/>
      <name val="Arial"/>
      <family val="2"/>
      <charset val="238"/>
    </font>
    <font>
      <vertAlign val="superscript"/>
      <sz val="8"/>
      <name val="Arial"/>
      <family val="2"/>
      <charset val="238"/>
    </font>
    <font>
      <sz val="9"/>
      <color theme="0"/>
      <name val="Arial"/>
      <family val="2"/>
      <charset val="238"/>
    </font>
    <font>
      <u/>
      <sz val="11"/>
      <color theme="10"/>
      <name val="Calibri"/>
      <family val="2"/>
      <charset val="238"/>
      <scheme val="minor"/>
    </font>
    <font>
      <b/>
      <sz val="11"/>
      <color theme="1"/>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indexed="22"/>
        <bgColor indexed="64"/>
      </patternFill>
    </fill>
    <fill>
      <patternFill patternType="lightGray"/>
    </fill>
    <fill>
      <patternFill patternType="gray0625"/>
    </fill>
    <fill>
      <patternFill patternType="solid">
        <fgColor indexed="26"/>
        <bgColor indexed="64"/>
      </patternFill>
    </fill>
    <fill>
      <patternFill patternType="solid">
        <fgColor indexed="22"/>
        <bgColor indexed="22"/>
      </patternFill>
    </fill>
    <fill>
      <patternFill patternType="solid">
        <fgColor theme="0"/>
        <bgColor indexed="64"/>
      </patternFill>
    </fill>
  </fills>
  <borders count="1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52">
    <xf numFmtId="0" fontId="0" fillId="0" borderId="0"/>
    <xf numFmtId="167" fontId="8" fillId="0" borderId="1" applyAlignment="0" applyProtection="0"/>
    <xf numFmtId="168" fontId="9" fillId="0" borderId="0" applyFont="0" applyFill="0" applyBorder="0" applyAlignment="0" applyProtection="0"/>
    <xf numFmtId="169" fontId="9" fillId="0" borderId="0" applyFont="0" applyFill="0" applyBorder="0" applyAlignment="0" applyProtection="0"/>
    <xf numFmtId="0" fontId="10" fillId="0" borderId="0" applyNumberFormat="0" applyFill="0" applyBorder="0" applyAlignment="0" applyProtection="0"/>
    <xf numFmtId="170" fontId="9" fillId="0" borderId="0" applyFont="0" applyFill="0" applyBorder="0" applyAlignment="0" applyProtection="0"/>
    <xf numFmtId="171" fontId="9" fillId="0" borderId="0" applyFont="0" applyFill="0" applyBorder="0" applyAlignment="0" applyProtection="0"/>
    <xf numFmtId="0" fontId="10" fillId="0" borderId="0" applyNumberFormat="0" applyFill="0" applyBorder="0" applyAlignment="0" applyProtection="0"/>
    <xf numFmtId="172" fontId="11" fillId="0" borderId="0" applyFont="0" applyFill="0" applyBorder="0" applyAlignment="0" applyProtection="0"/>
    <xf numFmtId="173" fontId="9" fillId="0" borderId="0" applyFont="0" applyFill="0" applyBorder="0" applyAlignment="0" applyProtection="0"/>
    <xf numFmtId="174" fontId="9" fillId="0" borderId="0" applyFont="0" applyFill="0" applyBorder="0" applyAlignment="0" applyProtection="0"/>
    <xf numFmtId="38" fontId="12" fillId="3" borderId="0" applyNumberFormat="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3" fillId="4" borderId="0"/>
    <xf numFmtId="0" fontId="14" fillId="5" borderId="0"/>
    <xf numFmtId="0" fontId="15" fillId="0" borderId="0"/>
    <xf numFmtId="10" fontId="12" fillId="6" borderId="2" applyNumberFormat="0" applyBorder="0" applyAlignment="0" applyProtection="0"/>
    <xf numFmtId="175" fontId="9" fillId="0" borderId="0" applyFont="0" applyFill="0" applyBorder="0" applyAlignment="0" applyProtection="0"/>
    <xf numFmtId="176" fontId="9" fillId="0" borderId="0" applyFont="0" applyFill="0" applyBorder="0" applyAlignment="0" applyProtection="0"/>
    <xf numFmtId="177" fontId="16" fillId="0" borderId="0"/>
    <xf numFmtId="0" fontId="9" fillId="0" borderId="0"/>
    <xf numFmtId="0" fontId="9" fillId="0" borderId="0"/>
    <xf numFmtId="0" fontId="17" fillId="0" borderId="0"/>
    <xf numFmtId="0" fontId="18" fillId="0" borderId="0"/>
    <xf numFmtId="0" fontId="9" fillId="0" borderId="0"/>
    <xf numFmtId="0" fontId="18" fillId="0" borderId="0"/>
    <xf numFmtId="0" fontId="19" fillId="0" borderId="0"/>
    <xf numFmtId="0" fontId="20" fillId="0" borderId="0"/>
    <xf numFmtId="0" fontId="9" fillId="0" borderId="0"/>
    <xf numFmtId="0" fontId="19" fillId="0" borderId="0">
      <alignment vertical="top"/>
    </xf>
    <xf numFmtId="0" fontId="17" fillId="0" borderId="0"/>
    <xf numFmtId="0" fontId="19" fillId="0" borderId="0"/>
    <xf numFmtId="0" fontId="18" fillId="0" borderId="0"/>
    <xf numFmtId="0" fontId="21" fillId="0" borderId="0"/>
    <xf numFmtId="0" fontId="9" fillId="0" borderId="0"/>
    <xf numFmtId="0" fontId="1" fillId="0" borderId="0"/>
    <xf numFmtId="0" fontId="9" fillId="0" borderId="0"/>
    <xf numFmtId="0" fontId="9" fillId="0" borderId="0"/>
    <xf numFmtId="0" fontId="22" fillId="0" borderId="0"/>
    <xf numFmtId="10" fontId="9" fillId="0" borderId="0" applyFont="0" applyFill="0" applyBorder="0" applyAlignment="0" applyProtection="0"/>
    <xf numFmtId="9" fontId="18" fillId="0" borderId="0" applyFont="0" applyFill="0" applyBorder="0" applyAlignment="0" applyProtection="0"/>
    <xf numFmtId="0" fontId="20" fillId="0" borderId="0"/>
    <xf numFmtId="0" fontId="23" fillId="0" borderId="0"/>
    <xf numFmtId="0" fontId="24" fillId="7" borderId="0"/>
    <xf numFmtId="0" fontId="25" fillId="0" borderId="0"/>
    <xf numFmtId="0" fontId="15" fillId="0" borderId="0"/>
    <xf numFmtId="0" fontId="26" fillId="0" borderId="0"/>
    <xf numFmtId="0" fontId="27" fillId="0" borderId="0"/>
    <xf numFmtId="175" fontId="9" fillId="0" borderId="0" applyFont="0" applyFill="0" applyBorder="0" applyAlignment="0" applyProtection="0"/>
    <xf numFmtId="0" fontId="10" fillId="0" borderId="0" applyNumberFormat="0" applyFill="0" applyBorder="0" applyAlignment="0" applyProtection="0"/>
    <xf numFmtId="0" fontId="32" fillId="0" borderId="0" applyNumberFormat="0" applyFill="0" applyBorder="0" applyAlignment="0" applyProtection="0"/>
  </cellStyleXfs>
  <cellXfs count="104">
    <xf numFmtId="0" fontId="0" fillId="0" borderId="0" xfId="0"/>
    <xf numFmtId="0" fontId="2" fillId="0" borderId="0" xfId="0" applyFont="1" applyAlignment="1">
      <alignment vertical="center"/>
    </xf>
    <xf numFmtId="0" fontId="2" fillId="0" borderId="0" xfId="0" applyFont="1" applyAlignment="1">
      <alignment horizontal="right" vertical="center" indent="1"/>
    </xf>
    <xf numFmtId="0" fontId="2" fillId="0" borderId="0" xfId="0"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vertical="center"/>
    </xf>
    <xf numFmtId="0" fontId="2" fillId="0" borderId="0" xfId="0" applyFont="1" applyBorder="1" applyAlignment="1">
      <alignment vertical="center"/>
    </xf>
    <xf numFmtId="0" fontId="2" fillId="0" borderId="2" xfId="0" applyFont="1" applyBorder="1" applyAlignment="1">
      <alignment horizontal="left" vertical="center" indent="1"/>
    </xf>
    <xf numFmtId="49" fontId="2" fillId="0" borderId="2"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2" fillId="0" borderId="2" xfId="0" applyFont="1" applyFill="1" applyBorder="1" applyAlignment="1">
      <alignment horizontal="center" vertical="center"/>
    </xf>
    <xf numFmtId="0" fontId="2" fillId="0" borderId="2" xfId="0" applyFont="1" applyBorder="1" applyAlignment="1">
      <alignment horizontal="center" vertical="center"/>
    </xf>
    <xf numFmtId="0" fontId="3" fillId="2" borderId="2" xfId="0" applyFont="1" applyFill="1" applyBorder="1" applyAlignment="1">
      <alignment horizontal="center" vertical="center"/>
    </xf>
    <xf numFmtId="0" fontId="3" fillId="0" borderId="2" xfId="0" applyFont="1" applyBorder="1" applyAlignment="1">
      <alignment horizontal="left" vertical="center" indent="1"/>
    </xf>
    <xf numFmtId="49" fontId="2" fillId="0" borderId="2" xfId="0" applyNumberFormat="1" applyFont="1" applyBorder="1" applyAlignment="1">
      <alignment horizontal="left" vertical="center" indent="1"/>
    </xf>
    <xf numFmtId="49" fontId="2" fillId="0" borderId="2" xfId="0" applyNumberFormat="1" applyFont="1" applyBorder="1" applyAlignment="1">
      <alignment horizontal="left" vertical="center" wrapText="1" indent="1"/>
    </xf>
    <xf numFmtId="49" fontId="3" fillId="0" borderId="2" xfId="0" applyNumberFormat="1" applyFont="1" applyBorder="1" applyAlignment="1">
      <alignment horizontal="left" vertical="center" indent="1"/>
    </xf>
    <xf numFmtId="166" fontId="4" fillId="0" borderId="2" xfId="0" applyNumberFormat="1" applyFont="1" applyBorder="1" applyAlignment="1">
      <alignment vertical="center"/>
    </xf>
    <xf numFmtId="178" fontId="4" fillId="0" borderId="2" xfId="0" applyNumberFormat="1" applyFont="1" applyBorder="1" applyAlignment="1">
      <alignment vertical="center"/>
    </xf>
    <xf numFmtId="165" fontId="4" fillId="0" borderId="2" xfId="0" applyNumberFormat="1" applyFont="1" applyBorder="1" applyAlignment="1">
      <alignment vertical="center"/>
    </xf>
    <xf numFmtId="178" fontId="4" fillId="0" borderId="2" xfId="0" applyNumberFormat="1" applyFont="1" applyFill="1" applyBorder="1" applyAlignment="1">
      <alignment vertical="center"/>
    </xf>
    <xf numFmtId="166" fontId="3" fillId="0" borderId="2" xfId="0" applyNumberFormat="1" applyFont="1" applyFill="1" applyBorder="1" applyAlignment="1">
      <alignment horizontal="center" vertical="center"/>
    </xf>
    <xf numFmtId="166" fontId="3" fillId="0" borderId="2" xfId="0" applyNumberFormat="1" applyFont="1" applyBorder="1" applyAlignment="1">
      <alignment horizontal="center" vertical="center"/>
    </xf>
    <xf numFmtId="178" fontId="3" fillId="0" borderId="2" xfId="0" applyNumberFormat="1" applyFont="1" applyFill="1" applyBorder="1" applyAlignment="1">
      <alignment vertical="center"/>
    </xf>
    <xf numFmtId="178" fontId="3" fillId="0" borderId="2" xfId="0" applyNumberFormat="1" applyFont="1" applyBorder="1" applyAlignment="1">
      <alignment vertical="center"/>
    </xf>
    <xf numFmtId="0" fontId="4" fillId="0" borderId="2" xfId="0" applyFont="1" applyBorder="1" applyAlignment="1">
      <alignment horizontal="left" vertical="center" indent="1"/>
    </xf>
    <xf numFmtId="49" fontId="4" fillId="0" borderId="2" xfId="0" applyNumberFormat="1" applyFont="1" applyBorder="1" applyAlignment="1">
      <alignment horizontal="left" vertical="center" indent="1"/>
    </xf>
    <xf numFmtId="0" fontId="4" fillId="0" borderId="2" xfId="0" applyFont="1" applyBorder="1" applyAlignment="1">
      <alignment horizontal="center" vertical="center"/>
    </xf>
    <xf numFmtId="166" fontId="4" fillId="0" borderId="2" xfId="0" applyNumberFormat="1" applyFont="1" applyFill="1" applyBorder="1" applyAlignment="1">
      <alignment vertical="center"/>
    </xf>
    <xf numFmtId="165" fontId="4" fillId="0" borderId="2" xfId="0" applyNumberFormat="1" applyFont="1" applyFill="1" applyBorder="1" applyAlignment="1">
      <alignment vertical="center"/>
    </xf>
    <xf numFmtId="0" fontId="4" fillId="0" borderId="2" xfId="0" applyFont="1" applyBorder="1" applyAlignment="1">
      <alignment horizontal="center" vertical="center" wrapText="1"/>
    </xf>
    <xf numFmtId="3" fontId="4" fillId="0" borderId="2" xfId="0" applyNumberFormat="1" applyFont="1" applyBorder="1" applyAlignment="1">
      <alignment vertical="center" wrapText="1"/>
    </xf>
    <xf numFmtId="0" fontId="4" fillId="0" borderId="0" xfId="0" applyFont="1" applyAlignment="1">
      <alignment vertical="center"/>
    </xf>
    <xf numFmtId="0" fontId="4" fillId="0" borderId="0" xfId="0" applyFont="1" applyAlignment="1">
      <alignment horizontal="left" vertical="center"/>
    </xf>
    <xf numFmtId="0" fontId="33" fillId="0" borderId="0" xfId="0" applyFont="1"/>
    <xf numFmtId="49" fontId="0" fillId="0" borderId="0" xfId="0" applyNumberFormat="1" applyAlignment="1">
      <alignment horizontal="center"/>
    </xf>
    <xf numFmtId="0" fontId="0" fillId="0" borderId="0" xfId="0" applyAlignment="1">
      <alignment horizontal="center"/>
    </xf>
    <xf numFmtId="180" fontId="4" fillId="0" borderId="13" xfId="0" applyNumberFormat="1" applyFont="1" applyBorder="1" applyAlignment="1">
      <alignment vertical="center"/>
    </xf>
    <xf numFmtId="0" fontId="2" fillId="8" borderId="0" xfId="0" applyFont="1" applyFill="1" applyAlignment="1">
      <alignment vertical="center"/>
    </xf>
    <xf numFmtId="0" fontId="31" fillId="8" borderId="0" xfId="0" applyFont="1" applyFill="1" applyAlignment="1">
      <alignment vertical="center"/>
    </xf>
    <xf numFmtId="181" fontId="3" fillId="0" borderId="2" xfId="0" applyNumberFormat="1" applyFont="1" applyBorder="1" applyAlignment="1">
      <alignment vertical="center"/>
    </xf>
    <xf numFmtId="181" fontId="4" fillId="0" borderId="2" xfId="0" applyNumberFormat="1" applyFont="1" applyBorder="1" applyAlignment="1">
      <alignment vertical="center"/>
    </xf>
    <xf numFmtId="180" fontId="4" fillId="0" borderId="2" xfId="0" applyNumberFormat="1" applyFont="1" applyBorder="1" applyAlignment="1">
      <alignment vertical="center"/>
    </xf>
    <xf numFmtId="182" fontId="4" fillId="0" borderId="2" xfId="0" applyNumberFormat="1" applyFont="1" applyBorder="1" applyAlignment="1">
      <alignment vertical="center"/>
    </xf>
    <xf numFmtId="182" fontId="4" fillId="0" borderId="2" xfId="0" applyNumberFormat="1" applyFont="1" applyFill="1" applyBorder="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166" fontId="2" fillId="0"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3" fillId="2" borderId="2" xfId="0" applyFont="1" applyFill="1" applyBorder="1" applyAlignment="1">
      <alignment horizontal="center" vertical="center"/>
    </xf>
    <xf numFmtId="166" fontId="3" fillId="0" borderId="2" xfId="0" applyNumberFormat="1"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8" borderId="3" xfId="0" applyFont="1" applyFill="1" applyBorder="1" applyAlignment="1">
      <alignment horizontal="left" vertical="center"/>
    </xf>
    <xf numFmtId="0" fontId="4" fillId="8" borderId="4" xfId="0" applyFont="1" applyFill="1" applyBorder="1" applyAlignment="1">
      <alignment horizontal="left" vertical="center"/>
    </xf>
    <xf numFmtId="0" fontId="4" fillId="8" borderId="5" xfId="0" applyFont="1" applyFill="1" applyBorder="1" applyAlignment="1">
      <alignment horizontal="left" vertical="center"/>
    </xf>
    <xf numFmtId="165" fontId="3" fillId="0" borderId="3" xfId="0" applyNumberFormat="1" applyFont="1" applyFill="1" applyBorder="1" applyAlignment="1">
      <alignment horizontal="center" vertical="center"/>
    </xf>
    <xf numFmtId="165" fontId="3" fillId="0" borderId="5" xfId="0" applyNumberFormat="1" applyFont="1" applyFill="1" applyBorder="1" applyAlignment="1">
      <alignment horizontal="center" vertical="center"/>
    </xf>
    <xf numFmtId="165" fontId="2" fillId="0" borderId="3" xfId="0" applyNumberFormat="1" applyFont="1" applyFill="1" applyBorder="1" applyAlignment="1">
      <alignment horizontal="center" vertical="center"/>
    </xf>
    <xf numFmtId="165" fontId="2" fillId="0" borderId="5" xfId="0" applyNumberFormat="1" applyFont="1" applyFill="1" applyBorder="1" applyAlignment="1">
      <alignment horizontal="center" vertical="center"/>
    </xf>
    <xf numFmtId="0" fontId="4" fillId="0" borderId="2" xfId="0" applyFont="1" applyBorder="1" applyAlignment="1">
      <alignment horizontal="left" vertical="center" indent="1"/>
    </xf>
    <xf numFmtId="0" fontId="4" fillId="0" borderId="6"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3" fontId="4" fillId="8" borderId="3" xfId="0" applyNumberFormat="1" applyFont="1" applyFill="1" applyBorder="1" applyAlignment="1">
      <alignment horizontal="left" vertical="center"/>
    </xf>
    <xf numFmtId="3" fontId="4" fillId="8" borderId="4" xfId="0" applyNumberFormat="1" applyFont="1" applyFill="1" applyBorder="1" applyAlignment="1">
      <alignment horizontal="left" vertical="center"/>
    </xf>
    <xf numFmtId="3" fontId="4" fillId="8" borderId="5" xfId="0" applyNumberFormat="1" applyFont="1" applyFill="1" applyBorder="1" applyAlignment="1">
      <alignment horizontal="left" vertical="center"/>
    </xf>
    <xf numFmtId="0" fontId="32" fillId="8" borderId="3" xfId="51" applyFill="1" applyBorder="1" applyAlignment="1">
      <alignment horizontal="left" vertical="center"/>
    </xf>
    <xf numFmtId="179" fontId="4" fillId="8" borderId="3" xfId="0" applyNumberFormat="1" applyFont="1" applyFill="1" applyBorder="1" applyAlignment="1">
      <alignment horizontal="left" vertical="center"/>
    </xf>
    <xf numFmtId="179" fontId="4" fillId="8" borderId="4" xfId="0" applyNumberFormat="1" applyFont="1" applyFill="1" applyBorder="1" applyAlignment="1">
      <alignment horizontal="left" vertical="center"/>
    </xf>
    <xf numFmtId="179" fontId="4" fillId="8" borderId="5" xfId="0" applyNumberFormat="1" applyFont="1" applyFill="1" applyBorder="1" applyAlignment="1">
      <alignment horizontal="left" vertical="center"/>
    </xf>
  </cellXfs>
  <cellStyles count="52">
    <cellStyle name="Border" xfId="1"/>
    <cellStyle name="Comma [0]_7F Calendar" xfId="2"/>
    <cellStyle name="Comma_7F Calendar" xfId="3"/>
    <cellStyle name="Comma0" xfId="4"/>
    <cellStyle name="Currency [0]_7F Calendar" xfId="5"/>
    <cellStyle name="Currency_7F Calendar" xfId="6"/>
    <cellStyle name="Currency0" xfId="7"/>
    <cellStyle name="čárky [0]_List1" xfId="8"/>
    <cellStyle name="Dezimal [0]_laroux" xfId="9"/>
    <cellStyle name="Dezimal_laroux" xfId="10"/>
    <cellStyle name="Grey" xfId="11"/>
    <cellStyle name="Heading 1" xfId="12"/>
    <cellStyle name="Heading 2" xfId="13"/>
    <cellStyle name="Headline I" xfId="14"/>
    <cellStyle name="Headline II" xfId="15"/>
    <cellStyle name="Headline III" xfId="16"/>
    <cellStyle name="Hypertextový odkaz" xfId="51" builtinId="8"/>
    <cellStyle name="Input [yellow]" xfId="17"/>
    <cellStyle name="Milliers [0]_laroux" xfId="18"/>
    <cellStyle name="Milliers_laroux" xfId="19"/>
    <cellStyle name="Normal - Style1" xfId="20"/>
    <cellStyle name="Normal_7F Calendar" xfId="21"/>
    <cellStyle name="Normální" xfId="0" builtinId="0"/>
    <cellStyle name="normální 10" xfId="22"/>
    <cellStyle name="normální 11" xfId="23"/>
    <cellStyle name="Normální 12" xfId="24"/>
    <cellStyle name="normální 2" xfId="25"/>
    <cellStyle name="normální 2 2" xfId="26"/>
    <cellStyle name="normální 2 3" xfId="27"/>
    <cellStyle name="normální 3" xfId="28"/>
    <cellStyle name="normální 3 2" xfId="29"/>
    <cellStyle name="normální 3 3" xfId="30"/>
    <cellStyle name="Normální 4" xfId="31"/>
    <cellStyle name="normální 4 2" xfId="32"/>
    <cellStyle name="normální 5" xfId="33"/>
    <cellStyle name="normální 5 2" xfId="34"/>
    <cellStyle name="normální 6" xfId="35"/>
    <cellStyle name="normální 7" xfId="36"/>
    <cellStyle name="normální 8" xfId="37"/>
    <cellStyle name="normální 9" xfId="38"/>
    <cellStyle name="oem name" xfId="39"/>
    <cellStyle name="Percent [2]" xfId="40"/>
    <cellStyle name="procent 2" xfId="41"/>
    <cellStyle name="Standard_Forecast" xfId="42"/>
    <cellStyle name="Styl1" xfId="43"/>
    <cellStyle name="Styl2" xfId="44"/>
    <cellStyle name="Styl3" xfId="45"/>
    <cellStyle name="Styl4" xfId="46"/>
    <cellStyle name="Styl5" xfId="47"/>
    <cellStyle name="Styl6" xfId="48"/>
    <cellStyle name="ţ_x001d_đ-_x000c_0˙ý_x000c_#˙U_x0001_j_x000b_t_x0011__x0007__x0001__x0001_" xfId="49"/>
    <cellStyle name="Total" xfId="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vera.rouckova/Plocha/VST%20smlouva/VST_Modely_110902%20-%20platn&#233;/FM_vII.0.9_VSTv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5_Modely/e_Vyrovn&#225;vac&#237;%20n&#225;stroj/&#218;prava/Vyrovnavaci%20nastroj%20v1.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vera.rouckova/Local%20Settings/Temporary%20Internet%20Files/Content.Outlook/1CWXAV22/VN_vII%200%209_VSTv1%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odely/Finan&#269;n&#237;%20model/&#218;prava%20v4/Financni%20model%20v3.0.4mast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Q:\Vr&#225;na\2013_vypocet\n&#225;jemn&#233;%20celkem%20130%20mil.%20(v%20b&#283;&#382;n&#253;ch%20cen&#225;ch)\VN_vII.0.9_VSTv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225;borsko/1005%20Aktualizace%20PM/100525%20Start/02_Soutez/VKJ&#268;/Vyrovnavaci%20nastroj%20v1.3.3J&#26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i list"/>
      <sheetName val="Info"/>
      <sheetName val="Spolecne vstupy"/>
      <sheetName val="Najemne V"/>
      <sheetName val="Najemne S"/>
      <sheetName val="Vstupy V"/>
      <sheetName val="Vypocty V"/>
      <sheetName val="Vystupy V"/>
      <sheetName val="Vstupy S"/>
      <sheetName val="Vypocty S"/>
      <sheetName val="Vystupy S"/>
      <sheetName val="Souhrn"/>
      <sheetName val="Kalkulace"/>
      <sheetName val="Slovnik"/>
    </sheetNames>
    <sheetDataSet>
      <sheetData sheetId="0">
        <row r="26">
          <cell r="E26" t="str">
            <v>Vodovody a kanalizace Jižní Čechy, a.s.</v>
          </cell>
        </row>
      </sheetData>
      <sheetData sheetId="1"/>
      <sheetData sheetId="2">
        <row r="6">
          <cell r="C6">
            <v>2011</v>
          </cell>
        </row>
        <row r="7">
          <cell r="C7">
            <v>5</v>
          </cell>
        </row>
        <row r="9">
          <cell r="C9">
            <v>0.19</v>
          </cell>
        </row>
        <row r="15">
          <cell r="C15">
            <v>1</v>
          </cell>
        </row>
        <row r="62">
          <cell r="C62">
            <v>10</v>
          </cell>
        </row>
      </sheetData>
      <sheetData sheetId="3"/>
      <sheetData sheetId="4"/>
      <sheetData sheetId="5">
        <row r="2">
          <cell r="E2">
            <v>2010</v>
          </cell>
        </row>
        <row r="15">
          <cell r="E15">
            <v>7.0000000000000007E-2</v>
          </cell>
        </row>
        <row r="17">
          <cell r="E17">
            <v>10</v>
          </cell>
        </row>
      </sheetData>
      <sheetData sheetId="6"/>
      <sheetData sheetId="7">
        <row r="28">
          <cell r="E28">
            <v>2010</v>
          </cell>
        </row>
      </sheetData>
      <sheetData sheetId="8">
        <row r="2">
          <cell r="E2">
            <v>2010</v>
          </cell>
        </row>
        <row r="15">
          <cell r="E15">
            <v>7.0000000000000007E-2</v>
          </cell>
        </row>
        <row r="17">
          <cell r="E17">
            <v>10</v>
          </cell>
        </row>
      </sheetData>
      <sheetData sheetId="9"/>
      <sheetData sheetId="10">
        <row r="28">
          <cell r="E28">
            <v>2010</v>
          </cell>
        </row>
      </sheetData>
      <sheetData sheetId="11">
        <row r="17">
          <cell r="H17">
            <v>0.1</v>
          </cell>
        </row>
      </sheetData>
      <sheetData sheetId="12"/>
      <sheetData sheetId="13">
        <row r="1">
          <cell r="C1">
            <v>1</v>
          </cell>
        </row>
        <row r="4">
          <cell r="C4" t="str">
            <v>rok</v>
          </cell>
          <cell r="D4" t="str">
            <v>year</v>
          </cell>
        </row>
        <row r="5">
          <cell r="C5" t="str">
            <v>ZÁKLADNÍ VSTUPNÍ DATA</v>
          </cell>
          <cell r="D5" t="str">
            <v>KEY GENERAL INPUTS</v>
          </cell>
        </row>
        <row r="6">
          <cell r="C6" t="str">
            <v>VSTUPY PRO OBĚ SLOŽKY</v>
          </cell>
          <cell r="D6" t="str">
            <v>SHARED INPUTS</v>
          </cell>
        </row>
        <row r="7">
          <cell r="C7" t="str">
            <v>Historický rok</v>
          </cell>
          <cell r="D7" t="str">
            <v>Historical year</v>
          </cell>
        </row>
        <row r="8">
          <cell r="C8" t="str">
            <v>Délka trvání cenové fixace</v>
          </cell>
          <cell r="D8" t="str">
            <v>Duration of Price Control Period</v>
          </cell>
        </row>
        <row r="9">
          <cell r="C9" t="str">
            <v>Zbývající délka smlouvy</v>
          </cell>
          <cell r="D9" t="str">
            <v>Remaining contract life</v>
          </cell>
        </row>
        <row r="10">
          <cell r="C10" t="str">
            <v>Požadované VaPNaK</v>
          </cell>
          <cell r="D10" t="str">
            <v>Required WACC</v>
          </cell>
        </row>
        <row r="11">
          <cell r="C11" t="str">
            <v>Základní hodnota</v>
          </cell>
          <cell r="D11" t="str">
            <v>Base Value</v>
          </cell>
        </row>
        <row r="12">
          <cell r="C12" t="str">
            <v>Upravená hodnota (pro provozní společnost)</v>
          </cell>
          <cell r="D12" t="str">
            <v>Adjusted value of WACC (for Operator)</v>
          </cell>
        </row>
        <row r="13">
          <cell r="C13" t="str">
            <v>Standardní měřítko pro pohledávky (dny)</v>
          </cell>
          <cell r="D13" t="str">
            <v>Benchmark figure for accounts receivable (days)</v>
          </cell>
        </row>
        <row r="14">
          <cell r="C14" t="str">
            <v>Standardní měřítko pro závazky (dny)</v>
          </cell>
          <cell r="D14" t="str">
            <v>Benchmark figure for accounts payable (days)</v>
          </cell>
        </row>
        <row r="15">
          <cell r="C15" t="str">
            <v>Odhad roční inflace</v>
          </cell>
          <cell r="D15" t="str">
            <v>Forecast inflation</v>
          </cell>
        </row>
        <row r="16">
          <cell r="C16" t="str">
            <v>Cenový index</v>
          </cell>
          <cell r="D16" t="str">
            <v>Inflation index</v>
          </cell>
        </row>
        <row r="17">
          <cell r="C17" t="str">
            <v>Výchozí rok</v>
          </cell>
          <cell r="D17" t="str">
            <v>Base Year</v>
          </cell>
        </row>
        <row r="18">
          <cell r="C18" t="str">
            <v>První období cenové fixace</v>
          </cell>
          <cell r="D18" t="str">
            <v>1st price control period</v>
          </cell>
        </row>
        <row r="19">
          <cell r="C19" t="str">
            <v>Druhé období cenové fixace</v>
          </cell>
          <cell r="D19" t="str">
            <v>2nd price control period</v>
          </cell>
        </row>
        <row r="20">
          <cell r="C20" t="str">
            <v>Vstupy z externích modulů</v>
          </cell>
          <cell r="D20" t="str">
            <v>Inputs from off model modules</v>
          </cell>
        </row>
        <row r="21">
          <cell r="C21" t="str">
            <v>Přímé uživatelské vstupy</v>
          </cell>
          <cell r="D21" t="str">
            <v>Direct inputs</v>
          </cell>
        </row>
        <row r="22">
          <cell r="C22" t="str">
            <v>Uživatelské vstupy - přepis předvolených hodnot</v>
          </cell>
          <cell r="D22" t="str">
            <v>User input - overriding default approach</v>
          </cell>
        </row>
        <row r="23">
          <cell r="C23" t="str">
            <v>Údaje mimo modelované období</v>
          </cell>
          <cell r="D23" t="str">
            <v>Data outside time period of relevance</v>
          </cell>
        </row>
        <row r="24">
          <cell r="C24" t="str">
            <v>Takto označené řádky vyžadují některé Přímé uživatelské vstupy</v>
          </cell>
          <cell r="D24" t="str">
            <v>The rows introduced by this sign require some Direct inputs</v>
          </cell>
        </row>
        <row r="25">
          <cell r="C25" t="str">
            <v>VSTUPY PRO VODNÉ</v>
          </cell>
          <cell r="D25" t="str">
            <v>INPUTS FOR DRINKING WATER</v>
          </cell>
          <cell r="G25" t="str">
            <v xml:space="preserve"> - bez odpisů</v>
          </cell>
        </row>
        <row r="26">
          <cell r="C26" t="str">
            <v>Vstupy vlastníka</v>
          </cell>
          <cell r="D26" t="str">
            <v>Inputs by Owner</v>
          </cell>
          <cell r="G26" t="str">
            <v xml:space="preserve"> (včetně odpisů)</v>
          </cell>
        </row>
        <row r="27">
          <cell r="C27" t="str">
            <v>Nájemné</v>
          </cell>
          <cell r="D27" t="str">
            <v>Rent</v>
          </cell>
        </row>
        <row r="28">
          <cell r="C28" t="str">
            <v>Přístup k vyhlazení ceny</v>
          </cell>
          <cell r="D28" t="str">
            <v>Approach to tariff smoothing</v>
          </cell>
        </row>
        <row r="29">
          <cell r="C29" t="str">
            <v>Žádné / konstantní růst</v>
          </cell>
          <cell r="D29" t="str">
            <v>None / constant increase</v>
          </cell>
        </row>
        <row r="30">
          <cell r="C30" t="str">
            <v>% ročního reálného růstu pro konstantní nárůst</v>
          </cell>
          <cell r="D30" t="str">
            <v xml:space="preserve">If constant increase, % annual real increase </v>
          </cell>
        </row>
        <row r="31">
          <cell r="C31" t="str">
            <v>Vstupy vlastníka / provozovatele</v>
          </cell>
          <cell r="D31" t="str">
            <v>Inputs by Owner / Operator</v>
          </cell>
        </row>
        <row r="32">
          <cell r="C32" t="str">
            <v>Výroba</v>
          </cell>
          <cell r="D32" t="str">
            <v>Production</v>
          </cell>
        </row>
        <row r="33">
          <cell r="C33" t="str">
            <v>Voda vyčištěná (vlastní ČOV)</v>
          </cell>
          <cell r="D33" t="str">
            <v>Volume treated by own WWTP</v>
          </cell>
        </row>
        <row r="34">
          <cell r="C34" t="str">
            <v>Voda vyčištěná (jiná ČOV)</v>
          </cell>
          <cell r="D34" t="str">
            <v>Volume treated by other WWTP</v>
          </cell>
        </row>
        <row r="35">
          <cell r="C35" t="str">
            <v>Voda vyčištěná - celkem</v>
          </cell>
          <cell r="D35" t="str">
            <v>Total volume treated</v>
          </cell>
        </row>
        <row r="36">
          <cell r="C36" t="str">
            <v xml:space="preserve"> - objem vody vyrobené</v>
          </cell>
          <cell r="D36" t="str">
            <v xml:space="preserve"> - volume produced</v>
          </cell>
        </row>
        <row r="37">
          <cell r="C37" t="str">
            <v xml:space="preserve"> - objem vody převzaté</v>
          </cell>
          <cell r="D37" t="str">
            <v xml:space="preserve"> - volume purchased in bulk</v>
          </cell>
        </row>
        <row r="38">
          <cell r="C38" t="str">
            <v xml:space="preserve"> - objem vody předané</v>
          </cell>
          <cell r="D38" t="str">
            <v xml:space="preserve"> - volume sold in bulk</v>
          </cell>
        </row>
        <row r="39">
          <cell r="C39" t="str">
            <v>Voda k realizaci</v>
          </cell>
          <cell r="D39" t="str">
            <v>Total input water</v>
          </cell>
        </row>
        <row r="40">
          <cell r="C40" t="str">
            <v>Objem vody dodané</v>
          </cell>
          <cell r="D40" t="str">
            <v>Volumes supplied</v>
          </cell>
        </row>
        <row r="41">
          <cell r="C41" t="str">
            <v xml:space="preserve"> - domácnosti</v>
          </cell>
          <cell r="D41" t="str">
            <v xml:space="preserve"> - households</v>
          </cell>
        </row>
        <row r="42">
          <cell r="C42" t="str">
            <v xml:space="preserve"> - ostatní</v>
          </cell>
          <cell r="D42" t="str">
            <v xml:space="preserve"> - non-households</v>
          </cell>
        </row>
        <row r="43">
          <cell r="C43" t="str">
            <v>(včetně dešťové)</v>
          </cell>
          <cell r="D43" t="str">
            <v>(rainwater included)</v>
          </cell>
        </row>
        <row r="44">
          <cell r="C44" t="str">
            <v>Objem vody dodané - celkem</v>
          </cell>
          <cell r="D44" t="str">
            <v>Total volume supplied</v>
          </cell>
        </row>
        <row r="45">
          <cell r="C45" t="str">
            <v>Objem vody odvedené</v>
          </cell>
          <cell r="D45" t="str">
            <v>Volume collected</v>
          </cell>
        </row>
        <row r="46">
          <cell r="C46" t="str">
            <v>Voda odpadní odváděná fakturovatelná</v>
          </cell>
          <cell r="D46" t="str">
            <v>Wastewater collected and billed</v>
          </cell>
        </row>
        <row r="47">
          <cell r="C47" t="str">
            <v>Přístup k Očekávání</v>
          </cell>
          <cell r="D47" t="str">
            <v>Expectations approach</v>
          </cell>
        </row>
        <row r="48">
          <cell r="C48" t="str">
            <v>Úspěšnost výběru pohledávek</v>
          </cell>
          <cell r="D48" t="str">
            <v>Collection Rate</v>
          </cell>
        </row>
        <row r="49">
          <cell r="C49" t="str">
            <v>Vstupy provozovatele</v>
          </cell>
          <cell r="D49" t="str">
            <v>Inputs by Operator</v>
          </cell>
        </row>
        <row r="50">
          <cell r="C50" t="str">
            <v>Vstupní ReHoM</v>
          </cell>
          <cell r="D50" t="str">
            <v>Initial RAB</v>
          </cell>
        </row>
        <row r="51">
          <cell r="C51" t="str">
            <v>Infrastrukturní majetek</v>
          </cell>
          <cell r="D51" t="str">
            <v>Infrastructure assets</v>
          </cell>
        </row>
        <row r="52">
          <cell r="C52" t="str">
            <v>Provozní majetek</v>
          </cell>
          <cell r="D52" t="str">
            <v>Operational assets</v>
          </cell>
        </row>
        <row r="53">
          <cell r="C53" t="str">
            <v>Účetní odpisy stávajícího majetku</v>
          </cell>
          <cell r="D53" t="str">
            <v>Accounting depreciation for existing assets</v>
          </cell>
        </row>
        <row r="54">
          <cell r="C54" t="str">
            <v>Odpisy infrastrukturního majetku</v>
          </cell>
          <cell r="D54" t="str">
            <v>Depreciation of infrastructure assets</v>
          </cell>
        </row>
        <row r="55">
          <cell r="C55" t="str">
            <v>Odpisy provozního majetku</v>
          </cell>
          <cell r="D55" t="str">
            <v>Depreciation of operartional assets</v>
          </cell>
        </row>
        <row r="56">
          <cell r="C56" t="str">
            <v>Regulatorní odpisy stávajícího majetku</v>
          </cell>
          <cell r="D56" t="str">
            <v>Regulatory depreciation for existing assets</v>
          </cell>
        </row>
        <row r="57">
          <cell r="C57" t="str">
            <v>Investiční náklady</v>
          </cell>
          <cell r="D57" t="str">
            <v>Capex</v>
          </cell>
        </row>
        <row r="58">
          <cell r="C58" t="str">
            <v>Odpisy plánovaných investic</v>
          </cell>
          <cell r="D58" t="str">
            <v>Depreciation for planned capex</v>
          </cell>
        </row>
        <row r="59">
          <cell r="C59" t="str">
            <v>(za celou společnost)</v>
          </cell>
          <cell r="D59" t="str">
            <v>(whole company)</v>
          </cell>
        </row>
        <row r="60">
          <cell r="C60" t="str">
            <v xml:space="preserve"> jako % vstupní ceny</v>
          </cell>
          <cell r="D60" t="str">
            <v xml:space="preserve"> as % of original Capex</v>
          </cell>
        </row>
        <row r="61">
          <cell r="C61" t="str">
            <v>Přidělení provozního majetku na danou službu</v>
          </cell>
          <cell r="D61" t="str">
            <v>Apportionment of operational assets to contract</v>
          </cell>
        </row>
        <row r="62">
          <cell r="C62" t="str">
            <v>Odprodej majetku</v>
          </cell>
          <cell r="D62" t="str">
            <v>Asset disposals</v>
          </cell>
        </row>
        <row r="63">
          <cell r="C63" t="str">
            <v>Zásoby</v>
          </cell>
          <cell r="D63" t="str">
            <v>Inventory</v>
          </cell>
        </row>
        <row r="64">
          <cell r="C64" t="str">
            <v>Zbývající předplacené nájemné</v>
          </cell>
          <cell r="D64" t="str">
            <v>Outstanding pre-paid rent</v>
          </cell>
        </row>
        <row r="65">
          <cell r="C65" t="str">
            <v>Zbývající Očekávání</v>
          </cell>
          <cell r="D65" t="str">
            <v>Outstanding Expectations</v>
          </cell>
        </row>
        <row r="66">
          <cell r="C66" t="str">
            <v>Provozní náklady</v>
          </cell>
          <cell r="D66" t="str">
            <v>Opex</v>
          </cell>
        </row>
        <row r="67">
          <cell r="C67" t="str">
            <v>1. Materiál</v>
          </cell>
          <cell r="D67" t="str">
            <v>1. Material</v>
          </cell>
        </row>
        <row r="68">
          <cell r="C68" t="str">
            <v>1.1 surová voda podzemní + povrchová</v>
          </cell>
          <cell r="D68" t="str">
            <v>1.1 raw water - surface and groundwater</v>
          </cell>
        </row>
        <row r="69">
          <cell r="C69" t="str">
            <v>1.2 pitná voda převzatá + odpadní voda předaná k čištění</v>
          </cell>
          <cell r="D69" t="str">
            <v xml:space="preserve">1.2 drinking water purchased in bulk and wastewater </v>
          </cell>
        </row>
        <row r="70">
          <cell r="C70" t="str">
            <v>1.3 chemikálie</v>
          </cell>
          <cell r="D70" t="str">
            <v>1.3 chemicals</v>
          </cell>
        </row>
        <row r="71">
          <cell r="C71" t="str">
            <v>1.4 ostatní materiál</v>
          </cell>
          <cell r="D71" t="str">
            <v>1.4 other material</v>
          </cell>
        </row>
        <row r="72">
          <cell r="C72" t="str">
            <v>2. Energie</v>
          </cell>
          <cell r="D72" t="str">
            <v>2. Energy</v>
          </cell>
        </row>
        <row r="73">
          <cell r="C73" t="str">
            <v>2.1 elektrická energie</v>
          </cell>
          <cell r="D73" t="str">
            <v>2.1 electrical energy</v>
          </cell>
        </row>
        <row r="74">
          <cell r="C74" t="str">
            <v>2.2 ostatní energie (plyn, pevná a kapalná paliva)</v>
          </cell>
          <cell r="D74" t="str">
            <v>2.2 other energy (gaseous, solid and liquid fuels)</v>
          </cell>
        </row>
        <row r="75">
          <cell r="C75" t="str">
            <v>3. Mzdy</v>
          </cell>
          <cell r="D75" t="str">
            <v>3. Wages</v>
          </cell>
        </row>
        <row r="76">
          <cell r="C76" t="str">
            <v>3.1 přímé mzdy</v>
          </cell>
          <cell r="D76" t="str">
            <v>3.1 direct wages</v>
          </cell>
        </row>
        <row r="77">
          <cell r="C77" t="str">
            <v>3.2 ostatní osobní náklady</v>
          </cell>
          <cell r="D77" t="str">
            <v>3.2 other staff costs</v>
          </cell>
        </row>
        <row r="78">
          <cell r="C78" t="str">
            <v>4. Ostatní přímé náklady</v>
          </cell>
          <cell r="D78" t="str">
            <v>4. Other direct costs</v>
          </cell>
        </row>
        <row r="79">
          <cell r="C79" t="str">
            <v>4.1 odpisy a prostředky obnovy infrastrukturního majetku - pouze historické údaje!</v>
          </cell>
          <cell r="D79" t="str">
            <v>4.1 depreciation charges and funds for the renewal of infrastructural assets - historical data only!</v>
          </cell>
        </row>
        <row r="80">
          <cell r="C80" t="str">
            <v>4.2 opravy infrastrukturního majetku</v>
          </cell>
          <cell r="D80" t="str">
            <v>4.2 repairs to infrastructural assets</v>
          </cell>
        </row>
        <row r="81">
          <cell r="C81" t="str">
            <v>4.3 nájem infrastrukturního majetku - pouze historické údaje!</v>
          </cell>
          <cell r="D81" t="str">
            <v>4.3 rental of infrastructural assets - historical data only!</v>
          </cell>
        </row>
        <row r="82">
          <cell r="C82" t="str">
            <v>4.4 poplatky za vypouštění odpadních vod</v>
          </cell>
          <cell r="D82" t="str">
            <v>4.4 wastewater discharge fees</v>
          </cell>
        </row>
        <row r="83">
          <cell r="C83" t="str">
            <v>4.5 ostatní provozní náklady externí</v>
          </cell>
          <cell r="D83" t="str">
            <v>4.5 other operating costs - external</v>
          </cell>
        </row>
        <row r="84">
          <cell r="C84" t="str">
            <v>4.6 ostatní provozní náklady ve vlastní režii</v>
          </cell>
          <cell r="D84" t="str">
            <v>4.6 other own operating costs</v>
          </cell>
        </row>
        <row r="85">
          <cell r="C85" t="str">
            <v>5. Finanční náklady</v>
          </cell>
          <cell r="D85" t="str">
            <v>5. Financial costs</v>
          </cell>
        </row>
        <row r="86">
          <cell r="C86" t="str">
            <v>6. Výrobní režie</v>
          </cell>
          <cell r="D86" t="str">
            <v>6. Production overheads</v>
          </cell>
        </row>
        <row r="87">
          <cell r="C87" t="str">
            <v>z toho odpisy</v>
          </cell>
          <cell r="D87" t="str">
            <v>of which depreciation</v>
          </cell>
        </row>
        <row r="88">
          <cell r="C88" t="str">
            <v>7. Správní režie</v>
          </cell>
          <cell r="D88" t="str">
            <v>7. Administrative overheads</v>
          </cell>
        </row>
        <row r="89">
          <cell r="C89" t="str">
            <v>Celkové vlastní náklady dle kalkulace</v>
          </cell>
          <cell r="D89" t="str">
            <v>Total own costs following calculation</v>
          </cell>
        </row>
        <row r="90">
          <cell r="C90" t="str">
            <v>Celkové vlastní náklady kromě odpisů, nájemného a finančních nákladů</v>
          </cell>
          <cell r="D90" t="str">
            <v>Total own costs excluding depreciation, rent paid to asset owner and financial costs</v>
          </cell>
        </row>
        <row r="91">
          <cell r="C91" t="str">
            <v>Daň z příjmu právnických osob</v>
          </cell>
          <cell r="D91" t="str">
            <v>Corporation tax</v>
          </cell>
        </row>
        <row r="92">
          <cell r="C92" t="str">
            <v>Žádné</v>
          </cell>
          <cell r="D92" t="str">
            <v>None</v>
          </cell>
        </row>
        <row r="93">
          <cell r="C93" t="str">
            <v>Konstantní</v>
          </cell>
          <cell r="D93" t="str">
            <v>Constant</v>
          </cell>
        </row>
        <row r="94">
          <cell r="C94" t="str">
            <v>Konstantní růst</v>
          </cell>
          <cell r="D94" t="str">
            <v>Constant increase</v>
          </cell>
        </row>
        <row r="95">
          <cell r="C95" t="str">
            <v>běžné</v>
          </cell>
          <cell r="D95" t="str">
            <v>Straight line</v>
          </cell>
        </row>
        <row r="96">
          <cell r="C96" t="str">
            <v>anuitní</v>
          </cell>
          <cell r="D96" t="str">
            <v>Annuity</v>
          </cell>
        </row>
        <row r="97">
          <cell r="C97" t="str">
            <v>tis. Kč</v>
          </cell>
          <cell r="D97" t="str">
            <v>thou. CZK</v>
          </cell>
        </row>
        <row r="98">
          <cell r="C98" t="str">
            <v>tis. m3/rok</v>
          </cell>
          <cell r="D98" t="str">
            <v>thou. m3/yr</v>
          </cell>
        </row>
        <row r="99">
          <cell r="C99" t="str">
            <v>roky</v>
          </cell>
          <cell r="D99" t="str">
            <v>yr.</v>
          </cell>
        </row>
        <row r="100">
          <cell r="C100" t="str">
            <v>VÝSTUPY - VODNÉ</v>
          </cell>
          <cell r="D100" t="str">
            <v>OUTPUTS - DRINKING WATER</v>
          </cell>
        </row>
        <row r="101">
          <cell r="C101" t="str">
            <v>REGULATORNÍ HODNOTA KAPITÁLU</v>
          </cell>
          <cell r="D101" t="str">
            <v>REGULATORY CAPITAL VALUE</v>
          </cell>
        </row>
        <row r="102">
          <cell r="C102" t="str">
            <v>Regulatorní hodnota majetku - infrastrukturní</v>
          </cell>
          <cell r="D102" t="str">
            <v>Regulated asset base - infrastructure assets</v>
          </cell>
        </row>
        <row r="103">
          <cell r="C103" t="str">
            <v>Regulatorní hodnota majetku - provozní</v>
          </cell>
          <cell r="D103" t="str">
            <v>Regulated asset base - operational assets</v>
          </cell>
        </row>
        <row r="104">
          <cell r="C104" t="str">
            <v>Pracovní kapitál</v>
          </cell>
          <cell r="D104" t="str">
            <v>Working capital</v>
          </cell>
        </row>
        <row r="105">
          <cell r="C105" t="str">
            <v>Očekávání</v>
          </cell>
          <cell r="D105" t="str">
            <v>Expectations</v>
          </cell>
        </row>
        <row r="106">
          <cell r="C106" t="str">
            <v>ReHoK celkem</v>
          </cell>
          <cell r="D106" t="str">
            <v>Total RCV</v>
          </cell>
        </row>
        <row r="107">
          <cell r="C107" t="str">
            <v>POŽADOVANÝ PŘÍJEM</v>
          </cell>
          <cell r="D107" t="str">
            <v>REQUIRED REVENUE</v>
          </cell>
        </row>
        <row r="108">
          <cell r="C108" t="str">
            <v>Odpisy - nominální</v>
          </cell>
          <cell r="D108" t="str">
            <v>Depreciation - nominal</v>
          </cell>
        </row>
        <row r="109">
          <cell r="C109" t="str">
            <v>Odpisy infrastruktury - nominální</v>
          </cell>
          <cell r="D109" t="str">
            <v>Depreciation of infrastructure - nominal</v>
          </cell>
        </row>
        <row r="110">
          <cell r="C110" t="str">
            <v>Úprava odpisů o inflaci</v>
          </cell>
          <cell r="D110" t="str">
            <v>Depreciation adjustment for real</v>
          </cell>
        </row>
        <row r="111">
          <cell r="C111" t="str">
            <v>Výnos z ReHoK bez Očekávání</v>
          </cell>
          <cell r="D111" t="str">
            <v>Return on RCV w/o Expectations</v>
          </cell>
        </row>
        <row r="112">
          <cell r="C112" t="str">
            <v>Návratnost Očekávání</v>
          </cell>
          <cell r="D112" t="str">
            <v>Return of Expectations</v>
          </cell>
        </row>
        <row r="113">
          <cell r="C113" t="str">
            <v>Výnos z Očekávání</v>
          </cell>
          <cell r="D113" t="str">
            <v>Return on Expectations</v>
          </cell>
        </row>
        <row r="114">
          <cell r="C114" t="str">
            <v>Celkový Požadovaný příjem</v>
          </cell>
          <cell r="D114" t="str">
            <v>Total required revenue</v>
          </cell>
        </row>
        <row r="115">
          <cell r="C115" t="str">
            <v>Průměrná reálná cena založená na Požadovaném příjmu</v>
          </cell>
          <cell r="D115" t="str">
            <v>Average real price based on required revenue</v>
          </cell>
        </row>
        <row r="116">
          <cell r="C116" t="str">
            <v>Průměrná nomin. cena založená na Požadovaném příjmu</v>
          </cell>
          <cell r="D116" t="str">
            <v>Average nominal price based on required revenue</v>
          </cell>
        </row>
        <row r="117">
          <cell r="C117" t="str">
            <v>POVOLENÝ PŘÍJEM (pokud je relevantní)</v>
          </cell>
          <cell r="D117" t="str">
            <v>ALLOWED REVENUE (if relevant)</v>
          </cell>
        </row>
        <row r="118">
          <cell r="C118" t="str">
            <v>Průměrná reálná cena založená na Povoleném příjmu</v>
          </cell>
          <cell r="D118" t="str">
            <v>Average real price based on allowed revenue</v>
          </cell>
        </row>
        <row r="119">
          <cell r="C119" t="str">
            <v>Průměrná nominální cena založená na Povoleném příjmu</v>
          </cell>
          <cell r="D119" t="str">
            <v>Average nominal price based on allowed revenue</v>
          </cell>
        </row>
        <row r="120">
          <cell r="C120" t="str">
            <v>Kč/m3</v>
          </cell>
          <cell r="D120" t="str">
            <v>CZK/m3</v>
          </cell>
        </row>
        <row r="121">
          <cell r="C121" t="str">
            <v>Počáteční hodnota</v>
          </cell>
          <cell r="D121" t="str">
            <v>Opening value</v>
          </cell>
        </row>
        <row r="122">
          <cell r="C122" t="str">
            <v>Odpisy</v>
          </cell>
          <cell r="D122" t="str">
            <v>Depreciation</v>
          </cell>
        </row>
        <row r="123">
          <cell r="C123" t="str">
            <v>Odprodej</v>
          </cell>
          <cell r="D123" t="str">
            <v>Disposals</v>
          </cell>
        </row>
        <row r="124">
          <cell r="C124" t="str">
            <v>Investice</v>
          </cell>
          <cell r="D124" t="str">
            <v>New Investments</v>
          </cell>
        </row>
        <row r="125">
          <cell r="C125" t="str">
            <v>Odpisy investic</v>
          </cell>
          <cell r="D125" t="str">
            <v>Depriciation of investments</v>
          </cell>
        </row>
        <row r="126">
          <cell r="C126" t="str">
            <v>Konečná hodnota</v>
          </cell>
          <cell r="D126" t="str">
            <v>Closing value</v>
          </cell>
        </row>
        <row r="127">
          <cell r="C127" t="str">
            <v>Pracovní kapitál do budoucna</v>
          </cell>
          <cell r="D127" t="str">
            <v>Forecast Working Capital</v>
          </cell>
        </row>
        <row r="128">
          <cell r="C128" t="str">
            <v>Odhad obratu pro danou službu</v>
          </cell>
          <cell r="D128" t="str">
            <v>Forecast turnover for given contract</v>
          </cell>
        </row>
        <row r="129">
          <cell r="C129" t="str">
            <v>Odhad provozních nákladů pro danou službu</v>
          </cell>
          <cell r="D129" t="str">
            <v>Forecast operating costs for given contract</v>
          </cell>
        </row>
        <row r="130">
          <cell r="C130" t="str">
            <v>Zásoby vztahující se k dané službě</v>
          </cell>
          <cell r="D130" t="str">
            <v>Inventory employed for given service</v>
          </cell>
        </row>
        <row r="131">
          <cell r="C131" t="str">
            <v>Částečná potřeba Pracovního kapitálu</v>
          </cell>
          <cell r="D131" t="str">
            <v>Part of Working capital needs</v>
          </cell>
        </row>
        <row r="132">
          <cell r="C132" t="str">
            <v>Provozní - účetní odpisy v reálných cenách</v>
          </cell>
          <cell r="D132" t="str">
            <v>Operational - accounting depreciation in real prices</v>
          </cell>
        </row>
        <row r="133">
          <cell r="C133" t="str">
            <v>Infrastrukturní - účetní odpisy v reálných cenách</v>
          </cell>
          <cell r="D133" t="str">
            <v>Infrastructure - accounting depreciation in real prices</v>
          </cell>
        </row>
        <row r="134">
          <cell r="C134" t="str">
            <v>Reálné odpisy</v>
          </cell>
          <cell r="D134" t="str">
            <v>Real depreciation</v>
          </cell>
        </row>
        <row r="135">
          <cell r="C135" t="str">
            <v>Úprava o inflaci</v>
          </cell>
          <cell r="D135" t="str">
            <v>Adjustment for real</v>
          </cell>
        </row>
        <row r="136">
          <cell r="C136" t="str">
            <v xml:space="preserve"> - výnos z Očekávání</v>
          </cell>
          <cell r="D136" t="str">
            <v xml:space="preserve"> - return on Expectations</v>
          </cell>
        </row>
        <row r="137">
          <cell r="C137" t="str">
            <v xml:space="preserve"> - návratnost Očekávání</v>
          </cell>
          <cell r="D137" t="str">
            <v xml:space="preserve"> - return of Expectations</v>
          </cell>
        </row>
        <row r="138">
          <cell r="C138" t="str">
            <v xml:space="preserve"> - výnos a návratnost z Očekávání</v>
          </cell>
          <cell r="D138" t="str">
            <v xml:space="preserve"> - return on and of Expectations</v>
          </cell>
        </row>
        <row r="139">
          <cell r="C139" t="str">
            <v>VÝPOČTY PRO VODNÉ</v>
          </cell>
          <cell r="D139" t="str">
            <v>CALCULATIONS FOR DRINKING WATER</v>
          </cell>
        </row>
        <row r="140">
          <cell r="C140" t="str">
            <v>Diskontovaný Pož. příjem</v>
          </cell>
          <cell r="D140" t="str">
            <v>Discounted req. rev.</v>
          </cell>
        </row>
        <row r="141">
          <cell r="C141" t="str">
            <v>Diskontovaný objem produkce</v>
          </cell>
          <cell r="D141" t="str">
            <v>Dis.receivable water production</v>
          </cell>
        </row>
        <row r="142">
          <cell r="C142" t="str">
            <v>Index růstu cen</v>
          </cell>
          <cell r="D142" t="str">
            <v>Index for tariff increas</v>
          </cell>
        </row>
        <row r="143">
          <cell r="C143" t="str">
            <v>Diskontovaný objem produkce indexovaný cenovým růstem</v>
          </cell>
          <cell r="D143" t="str">
            <v>Indexed discounted receivable production</v>
          </cell>
        </row>
        <row r="144">
          <cell r="C144" t="str">
            <v>Cena</v>
          </cell>
          <cell r="D144" t="str">
            <v>Annual water tariff</v>
          </cell>
        </row>
        <row r="145">
          <cell r="C145" t="str">
            <v>Přepínače</v>
          </cell>
          <cell r="D145" t="str">
            <v>Switches</v>
          </cell>
        </row>
        <row r="146">
          <cell r="C146" t="str">
            <v>VSTUPY PRO STOČNÉ</v>
          </cell>
          <cell r="D146" t="str">
            <v>INPUTS FOR WASTEWATER</v>
          </cell>
        </row>
        <row r="147">
          <cell r="C147" t="str">
            <v>VÝPOČTY PRO STOČNÉ</v>
          </cell>
          <cell r="D147" t="str">
            <v>CALCULATIONS FOR WASTEWATER</v>
          </cell>
        </row>
        <row r="148">
          <cell r="C148" t="str">
            <v>VÝSTUPY - STOČNÉ</v>
          </cell>
          <cell r="D148" t="str">
            <v>OUTPUTS - WASTEWATER</v>
          </cell>
        </row>
        <row r="149">
          <cell r="C149" t="str">
            <v>NÁJEMNÉ</v>
          </cell>
          <cell r="D149" t="str">
            <v>RENT</v>
          </cell>
        </row>
        <row r="150">
          <cell r="C150" t="str">
            <v>VODNÉ</v>
          </cell>
          <cell r="D150" t="str">
            <v>DRINKING WATER</v>
          </cell>
        </row>
        <row r="151">
          <cell r="C151" t="str">
            <v>STOČNÉ</v>
          </cell>
          <cell r="D151" t="str">
            <v>WASTEWATER</v>
          </cell>
        </row>
        <row r="152">
          <cell r="C152" t="str">
            <v>Investiční výdaje dle Plánu financování obnovy</v>
          </cell>
          <cell r="D152" t="str">
            <v>Investments from Asset Renewal Plan</v>
          </cell>
        </row>
        <row r="153">
          <cell r="C153" t="str">
            <v>Finanční potřeba vlastníka</v>
          </cell>
          <cell r="D153" t="str">
            <v>Owner's financial needs</v>
          </cell>
        </row>
        <row r="154">
          <cell r="C154" t="str">
            <v>Provozní náklady vlastníka</v>
          </cell>
          <cell r="D154" t="str">
            <v>Owner's opex</v>
          </cell>
        </row>
        <row r="155">
          <cell r="C155" t="str">
            <v>Celková dluhová služba vlastníka</v>
          </cell>
          <cell r="D155" t="str">
            <v>Owner's total debt service payments</v>
          </cell>
        </row>
        <row r="156">
          <cell r="C156" t="str">
            <v xml:space="preserve"> z toho jistina</v>
          </cell>
          <cell r="D156" t="str">
            <v xml:space="preserve"> of which principal</v>
          </cell>
        </row>
        <row r="157">
          <cell r="C157" t="str">
            <v xml:space="preserve"> z toho úroky</v>
          </cell>
          <cell r="D157" t="str">
            <v xml:space="preserve"> of which interest</v>
          </cell>
        </row>
        <row r="158">
          <cell r="C158" t="str">
            <v>Očekávané daňové povinnosti vlastníka</v>
          </cell>
          <cell r="D158" t="str">
            <v>Owner's expected tax obligations</v>
          </cell>
        </row>
        <row r="159">
          <cell r="C159" t="str">
            <v>Smluvní investice ze strany provozovatele</v>
          </cell>
          <cell r="D159" t="str">
            <v>Operator's investment in infrastructure assets</v>
          </cell>
        </row>
        <row r="160">
          <cell r="C160" t="str">
            <v>Financováno z dotací</v>
          </cell>
          <cell r="D160" t="str">
            <v>Grant finance</v>
          </cell>
        </row>
        <row r="161">
          <cell r="C161" t="str">
            <v>Financováno z úvěru</v>
          </cell>
          <cell r="D161" t="str">
            <v>Debt finance</v>
          </cell>
        </row>
        <row r="162">
          <cell r="C162" t="str">
            <v>Potřeba vlastních zdrojů na obnovu a rozšíření</v>
          </cell>
          <cell r="D162" t="str">
            <v>Financed from own sources</v>
          </cell>
        </row>
        <row r="163">
          <cell r="C163" t="str">
            <v>Investiční výdaje na nové investice nad obnovu</v>
          </cell>
          <cell r="D163" t="str">
            <v>Investments over renewal plan</v>
          </cell>
        </row>
        <row r="164">
          <cell r="C164" t="str">
            <v>Celková roční potřeba vlastních zdrojů</v>
          </cell>
          <cell r="D164" t="str">
            <v>Total annual need of own sources</v>
          </cell>
        </row>
        <row r="165">
          <cell r="C165" t="str">
            <v>tis. Kč</v>
          </cell>
          <cell r="D165" t="str">
            <v>thou. CZK</v>
          </cell>
        </row>
        <row r="166">
          <cell r="C166" t="str">
            <v>Příjem vlastníka</v>
          </cell>
          <cell r="D166" t="str">
            <v>Owner's revenue</v>
          </cell>
        </row>
        <row r="167">
          <cell r="C167" t="str">
            <v>Nájem z vodného</v>
          </cell>
          <cell r="D167" t="str">
            <v xml:space="preserve">Drinking water rent </v>
          </cell>
        </row>
        <row r="168">
          <cell r="C168" t="str">
            <v>Nájem ze stočného</v>
          </cell>
          <cell r="D168" t="str">
            <v xml:space="preserve">Wastewater rent </v>
          </cell>
        </row>
        <row r="169">
          <cell r="C169" t="str">
            <v>CELKEM</v>
          </cell>
          <cell r="D169" t="str">
            <v>TOTAL</v>
          </cell>
        </row>
        <row r="170">
          <cell r="C170" t="str">
            <v>Roční potřeba vlastních zdrojů na vodné</v>
          </cell>
          <cell r="D170" t="str">
            <v>Annual requirement for own sources - DW</v>
          </cell>
        </row>
        <row r="171">
          <cell r="C171" t="str">
            <v>Roční potřeba vlastních zdrojů na stočné</v>
          </cell>
          <cell r="D171" t="str">
            <v>Annual requirement for own sources - WW</v>
          </cell>
        </row>
        <row r="172">
          <cell r="C172" t="str">
            <v>Příspěvek vlastníka</v>
          </cell>
          <cell r="D172" t="str">
            <v>Owner's contribution</v>
          </cell>
        </row>
        <row r="173">
          <cell r="C173" t="str">
            <v>Stav účtu hotovosti vlastníka ke konci roku</v>
          </cell>
          <cell r="D173" t="str">
            <v>State of owner's cash balance at start of year</v>
          </cell>
        </row>
        <row r="174">
          <cell r="C174" t="str">
            <v>ÚČET HOTOVOSTI VLASTNÍKA</v>
          </cell>
          <cell r="D174" t="str">
            <v>OWNER'S CASH BALANCE</v>
          </cell>
        </row>
        <row r="175">
          <cell r="C175" t="str">
            <v>Nájemné plus příspěvek vlastníka mínus výdaje</v>
          </cell>
          <cell r="D175" t="str">
            <v>Rent plus owner's contribution minus expenditure</v>
          </cell>
        </row>
        <row r="176">
          <cell r="C176" t="str">
            <v>(vybraná varianta)</v>
          </cell>
          <cell r="D176" t="str">
            <v>(chosen alternative)</v>
          </cell>
        </row>
        <row r="177">
          <cell r="C177" t="str">
            <v>A. Obecné</v>
          </cell>
          <cell r="D177" t="str">
            <v>A. General</v>
          </cell>
        </row>
        <row r="178">
          <cell r="C178" t="str">
            <v>B. Provozní majetek (za celou společnost)</v>
          </cell>
          <cell r="D178" t="str">
            <v>B. Operational assets (whole company)</v>
          </cell>
        </row>
        <row r="179">
          <cell r="C179" t="str">
            <v>Zbývající prvky ReHoK</v>
          </cell>
          <cell r="D179" t="str">
            <v>The rest of RCV elements</v>
          </cell>
        </row>
        <row r="180">
          <cell r="C180" t="str">
            <v>sazba</v>
          </cell>
          <cell r="D180" t="str">
            <v>rate</v>
          </cell>
        </row>
        <row r="181">
          <cell r="C181" t="str">
            <v>Základ</v>
          </cell>
          <cell r="D181" t="str">
            <v>Base</v>
          </cell>
        </row>
        <row r="182">
          <cell r="C182" t="str">
            <v>VÝSTUPY ZA OBĚ SLOŽKY DOHROMADY</v>
          </cell>
          <cell r="D182" t="str">
            <v>TOTAL OUTPUTS</v>
          </cell>
        </row>
        <row r="183">
          <cell r="C183" t="str">
            <v xml:space="preserve"> celkem</v>
          </cell>
          <cell r="D183" t="str">
            <v xml:space="preserve"> total</v>
          </cell>
        </row>
        <row r="184">
          <cell r="C184" t="str">
            <v>Bílý text v buňkách těchto barev naznačuje vstupní údaj</v>
          </cell>
          <cell r="D184" t="str">
            <v>White text in cells of these colours indicates input data</v>
          </cell>
        </row>
        <row r="185">
          <cell r="C185" t="str">
            <v>Jakýkoliv text v buňkách těchto barev je vstupní údaj</v>
          </cell>
          <cell r="D185" t="str">
            <v>Any text in cells of these colours indicates input data</v>
          </cell>
        </row>
        <row r="186">
          <cell r="C186" t="str">
            <v>bez PK</v>
          </cell>
          <cell r="D186" t="str">
            <v>w/o WC</v>
          </cell>
        </row>
        <row r="187">
          <cell r="C187" t="str">
            <v>Úprava Pož. příjmu o PK</v>
          </cell>
          <cell r="D187" t="str">
            <v>Modified Req. revenue by WC</v>
          </cell>
        </row>
        <row r="188">
          <cell r="C188" t="str">
            <v>příjmová část PK</v>
          </cell>
          <cell r="D188" t="str">
            <v>active WC</v>
          </cell>
        </row>
        <row r="189">
          <cell r="C189" t="str">
            <v>bez příjmové části</v>
          </cell>
          <cell r="D189" t="str">
            <v>w/o active part</v>
          </cell>
        </row>
        <row r="190">
          <cell r="C190" t="str">
            <v>a</v>
          </cell>
          <cell r="D190" t="str">
            <v>and</v>
          </cell>
        </row>
        <row r="191">
          <cell r="C191" t="str">
            <v>PK</v>
          </cell>
          <cell r="D191" t="str">
            <v>WC</v>
          </cell>
        </row>
        <row r="192">
          <cell r="C192" t="str">
            <v>uskutečněných v roce</v>
          </cell>
          <cell r="D192" t="str">
            <v>originating in</v>
          </cell>
        </row>
        <row r="193">
          <cell r="C193" t="str">
            <v>spočítaná</v>
          </cell>
          <cell r="D193" t="str">
            <v>calculated</v>
          </cell>
        </row>
        <row r="194">
          <cell r="C194" t="str">
            <v>uživatelský vstup</v>
          </cell>
          <cell r="D194" t="str">
            <v>user input</v>
          </cell>
        </row>
        <row r="195">
          <cell r="C195" t="str">
            <v>Výše požadovaných cen</v>
          </cell>
          <cell r="D195" t="str">
            <v>Predetermined tariff</v>
          </cell>
        </row>
        <row r="196">
          <cell r="C196" t="str">
            <v>Stálé ceny</v>
          </cell>
          <cell r="D196" t="str">
            <v>Constant prices</v>
          </cell>
        </row>
        <row r="197">
          <cell r="C197" t="str">
            <v>Běžné ceny</v>
          </cell>
          <cell r="D197" t="str">
            <v>Current prices</v>
          </cell>
        </row>
        <row r="198">
          <cell r="C198" t="str">
            <v>Nájemné dle stanovené ceny</v>
          </cell>
          <cell r="D198" t="str">
            <v>Rental payment required for desired tariff</v>
          </cell>
        </row>
        <row r="199">
          <cell r="C199" t="str">
            <v>Možnost vzdát se zisku</v>
          </cell>
          <cell r="D199" t="str">
            <v>Voluntary giving up of profit</v>
          </cell>
        </row>
        <row r="200">
          <cell r="C200" t="str">
            <v>Horní hranice odpočtu</v>
          </cell>
          <cell r="D200" t="str">
            <v>Maximum of giving up</v>
          </cell>
        </row>
        <row r="201">
          <cell r="C201" t="str">
            <v>Vzdát se zisku ve výši:</v>
          </cell>
          <cell r="D201" t="str">
            <v>Give up of profit:</v>
          </cell>
        </row>
        <row r="202">
          <cell r="C202" t="str">
            <v>SOUHRN</v>
          </cell>
          <cell r="D202" t="str">
            <v>SUMMARY</v>
          </cell>
        </row>
        <row r="203">
          <cell r="C203" t="str">
            <v>po vzdání se zisku</v>
          </cell>
          <cell r="D203" t="str">
            <v>after giving up of profit</v>
          </cell>
        </row>
        <row r="204">
          <cell r="C204" t="str">
            <v>Nájemné koresponduje s cenami</v>
          </cell>
          <cell r="D204" t="str">
            <v>Rent calculated by desired tariff - OK</v>
          </cell>
        </row>
        <row r="205">
          <cell r="C205" t="str">
            <v>Nutný přepočet nájemného</v>
          </cell>
          <cell r="D205" t="str">
            <v>New calculation of rent needed</v>
          </cell>
        </row>
        <row r="206">
          <cell r="C206" t="str">
            <v>Výpočet nájemného dle zadané ceny</v>
          </cell>
          <cell r="D206" t="str">
            <v>Calculation of rent by desired tariff</v>
          </cell>
        </row>
        <row r="207">
          <cell r="C207" t="str">
            <v>Nájemné - přímý uživatelský vstup</v>
          </cell>
          <cell r="D207" t="str">
            <v>Rent - direct user input</v>
          </cell>
        </row>
        <row r="208">
          <cell r="C208" t="str">
            <v>bez DPH</v>
          </cell>
          <cell r="D208" t="str">
            <v>w/o VAT</v>
          </cell>
        </row>
        <row r="209">
          <cell r="C209" t="str">
            <v>Název vlastníka</v>
          </cell>
          <cell r="D209" t="str">
            <v>Name of Owner</v>
          </cell>
        </row>
        <row r="210">
          <cell r="C210" t="str">
            <v>Název provozovatele</v>
          </cell>
          <cell r="D210" t="str">
            <v>Name of Operator</v>
          </cell>
        </row>
        <row r="211">
          <cell r="C211" t="str">
            <v>Zvolený kraj</v>
          </cell>
          <cell r="D211" t="str">
            <v>Selected region</v>
          </cell>
        </row>
        <row r="212">
          <cell r="C212" t="str">
            <v>Krajský index čistých příjmů domácností</v>
          </cell>
          <cell r="D212" t="str">
            <v>Regional index of net household income</v>
          </cell>
        </row>
        <row r="213">
          <cell r="C213" t="str">
            <v>Kraj</v>
          </cell>
          <cell r="D213" t="str">
            <v>Region</v>
          </cell>
        </row>
        <row r="214">
          <cell r="C214" t="str">
            <v>Průměrná spotřeba vody v domácnostech</v>
          </cell>
          <cell r="D214" t="str">
            <v>Specific domestic water consumption</v>
          </cell>
        </row>
        <row r="215">
          <cell r="C215" t="str">
            <v>ve výchozím roce</v>
          </cell>
          <cell r="D215" t="str">
            <v>in base year</v>
          </cell>
        </row>
        <row r="216">
          <cell r="C216" t="str">
            <v>Čistý průměrný měsíční příjem domácnosti</v>
          </cell>
          <cell r="D216" t="str">
            <v>Net average monthly income</v>
          </cell>
        </row>
        <row r="217">
          <cell r="C217" t="str">
            <v>v daném kraji</v>
          </cell>
          <cell r="D217" t="str">
            <v>in selected region</v>
          </cell>
        </row>
        <row r="218">
          <cell r="C218" t="str">
            <v>Kč / osobu</v>
          </cell>
          <cell r="D218" t="str">
            <v>CZK/person</v>
          </cell>
        </row>
        <row r="219">
          <cell r="C219" t="str">
            <v>DPH z vodného a stočného</v>
          </cell>
          <cell r="D219" t="str">
            <v>VAT on water services</v>
          </cell>
        </row>
        <row r="220">
          <cell r="C220" t="str">
            <v>Hranice sociální únosnosti</v>
          </cell>
          <cell r="D220" t="str">
            <v>Affordability limit (share of household income)</v>
          </cell>
        </row>
        <row r="221">
          <cell r="C221" t="str">
            <v>l/os/den</v>
          </cell>
          <cell r="D221" t="str">
            <v>l/p/d</v>
          </cell>
        </row>
        <row r="222">
          <cell r="C222" t="str">
            <v>Fyzické ukazatele</v>
          </cell>
          <cell r="D222" t="str">
            <v>Physical indicators</v>
          </cell>
        </row>
        <row r="223">
          <cell r="C223" t="str">
            <v>Objem vody dodané - domácnosti</v>
          </cell>
          <cell r="D223" t="str">
            <v>Volume supplied - households</v>
          </cell>
        </row>
        <row r="224">
          <cell r="C224" t="str">
            <v>Objem vody dodané - ostatní</v>
          </cell>
          <cell r="D224" t="str">
            <v>Volume supplied - non-households</v>
          </cell>
        </row>
        <row r="225">
          <cell r="C225" t="str">
            <v>Voda odpadní odváděná - domácnosti</v>
          </cell>
          <cell r="D225" t="str">
            <v>Wastewater collected - households</v>
          </cell>
        </row>
        <row r="226">
          <cell r="C226" t="str">
            <v>Voda odpadní odváděná - ostatní (včetně dešťové)</v>
          </cell>
          <cell r="D226" t="str">
            <v>Wastewater collected - non-households (rainwater included)</v>
          </cell>
        </row>
        <row r="227">
          <cell r="C227" t="str">
            <v>Růst v reálných příjmech domácností</v>
          </cell>
          <cell r="D227" t="str">
            <v>Growth in real household incomes</v>
          </cell>
        </row>
        <row r="228">
          <cell r="C228" t="str">
            <v>Index reálných příjmů domácností</v>
          </cell>
          <cell r="D228" t="str">
            <v>Index of real household incomes</v>
          </cell>
        </row>
        <row r="229">
          <cell r="C229" t="str">
            <v>Sociální únosnost</v>
          </cell>
          <cell r="D229" t="str">
            <v>Affordability</v>
          </cell>
        </row>
        <row r="230">
          <cell r="C230" t="str">
            <v>Roční průměrný výdaj na osobu za vodné a stočné</v>
          </cell>
          <cell r="D230" t="str">
            <v>Annual average expenditure on water services per person</v>
          </cell>
        </row>
        <row r="231">
          <cell r="C231" t="str">
            <v>Roční průměrný čistý příjem za osobu</v>
          </cell>
          <cell r="D231" t="str">
            <v>Annual average net income per person</v>
          </cell>
        </row>
        <row r="232">
          <cell r="C232" t="str">
            <v>Podíl výdajů domácností na vodné a stočné na příjmech</v>
          </cell>
          <cell r="D232" t="str">
            <v>Share of household income on water services</v>
          </cell>
        </row>
        <row r="233">
          <cell r="C233" t="str">
            <v>Sociálně unosná cena</v>
          </cell>
          <cell r="D233" t="str">
            <v>Affordability limit</v>
          </cell>
        </row>
        <row r="234">
          <cell r="C234" t="str">
            <v>Cena pro vodné (ve stálých cenách, vč. DPH)</v>
          </cell>
          <cell r="D234" t="str">
            <v>Water tariff (in constant prices, incl. VAT)</v>
          </cell>
        </row>
        <row r="235">
          <cell r="C235" t="str">
            <v>Cena pro stočné (ve stálých cenách, vč. DPH)</v>
          </cell>
          <cell r="D235" t="str">
            <v>Wastewater tariff (in constant prices, incl. VAT)</v>
          </cell>
        </row>
        <row r="236">
          <cell r="C236" t="str">
            <v>Sociálně únosná cena (stále ceny, vč. DPH)</v>
          </cell>
          <cell r="D236" t="str">
            <v>Affordability limit (constant prices, incl. VAT)</v>
          </cell>
        </row>
        <row r="237">
          <cell r="C237" t="str">
            <v>Ceny pro vodné a stočné a sociální únosnost - stálé ceny</v>
          </cell>
          <cell r="D237" t="str">
            <v>Tariffs and affordability - constant prices</v>
          </cell>
        </row>
        <row r="238">
          <cell r="C238" t="str">
            <v>budoucnost</v>
          </cell>
          <cell r="D238" t="str">
            <v>future</v>
          </cell>
        </row>
        <row r="239">
          <cell r="C239" t="str">
            <v xml:space="preserve">Požadovaný příjem </v>
          </cell>
          <cell r="D239" t="str">
            <v>Required revenue</v>
          </cell>
        </row>
        <row r="240">
          <cell r="C240" t="str">
            <v>Kč</v>
          </cell>
          <cell r="D240" t="str">
            <v>CZK</v>
          </cell>
        </row>
        <row r="241">
          <cell r="C241" t="str">
            <v>Dlouhodobý deficit v nájemném této složky!</v>
          </cell>
          <cell r="D241" t="str">
            <v>Longterm deficit in rent to Owner!</v>
          </cell>
        </row>
        <row r="242">
          <cell r="C242" t="str">
            <v>Finanční náklady</v>
          </cell>
          <cell r="D242" t="str">
            <v>Financial costs</v>
          </cell>
        </row>
        <row r="243">
          <cell r="C243" t="str">
            <v>Odpisy zahrnuté do výrobní režie</v>
          </cell>
          <cell r="D243" t="str">
            <v>Depreciation included into Production overheads</v>
          </cell>
        </row>
        <row r="244">
          <cell r="C244" t="str">
            <v>Odpisy zahrnuté do správní režie</v>
          </cell>
          <cell r="D244" t="str">
            <v>Depreciation included into Administrative overheads</v>
          </cell>
        </row>
        <row r="245">
          <cell r="C245" t="str">
            <v>Hodnota infrastrukturního majetku podle VÚME</v>
          </cell>
          <cell r="D245" t="str">
            <v>Ifrastructural assets - valued by MoAg methodology</v>
          </cell>
        </row>
        <row r="246">
          <cell r="C246" t="str">
            <v>Pořizovací cena provozního majetku</v>
          </cell>
          <cell r="D246" t="str">
            <v>Purchase value of Operational assets</v>
          </cell>
        </row>
        <row r="247">
          <cell r="C247" t="str">
            <v>Počet pracovníků</v>
          </cell>
          <cell r="D247" t="str">
            <v>Number of employees</v>
          </cell>
        </row>
        <row r="248">
          <cell r="C248" t="str">
            <v>Nominální odpisy investic do provozního majetku v reálných cenách</v>
          </cell>
          <cell r="D248" t="str">
            <v>Nominal depreciation of Operational assets in real prices</v>
          </cell>
        </row>
        <row r="249">
          <cell r="C249" t="str">
            <v>Nominální odpisy investic do infra. majetku v reálných cenách</v>
          </cell>
          <cell r="D249" t="str">
            <v>Nominal depreciation of Infrastructural assets in real prices</v>
          </cell>
        </row>
        <row r="250">
          <cell r="C250" t="str">
            <v>Zisk před zdaněním, z toho</v>
          </cell>
          <cell r="D250" t="str">
            <v>Profit before taxes, including:</v>
          </cell>
        </row>
        <row r="251">
          <cell r="C251" t="str">
            <v>Přiměřený zisk jako % ÚVN</v>
          </cell>
          <cell r="D251" t="str">
            <v>Reasonable profit as % of Total costs</v>
          </cell>
        </row>
        <row r="252">
          <cell r="C252" t="str">
            <v>Dobrovolně snížený zisk jako % ÚVN</v>
          </cell>
          <cell r="D252" t="str">
            <v>Voluntarily decreased profit as  % of Total costs</v>
          </cell>
        </row>
        <row r="253">
          <cell r="C253" t="str">
            <v>Zisk ve vztahu ke Kalkulaci</v>
          </cell>
          <cell r="D253" t="str">
            <v>Profit related to Official MoAg Report</v>
          </cell>
        </row>
        <row r="254">
          <cell r="C254" t="str">
            <v>Přiměřený zisk po snížení před zdaněním</v>
          </cell>
          <cell r="D254" t="str">
            <v>Reasonable profit before tax after voluntary decrease</v>
          </cell>
        </row>
        <row r="255">
          <cell r="C255" t="str">
            <v>Potencionální zisk z titulu nikdy nevybraných pohledávek</v>
          </cell>
          <cell r="D255" t="str">
            <v>Potentional profit at 100% Collection rate</v>
          </cell>
        </row>
        <row r="256">
          <cell r="C256" t="str">
            <v>Kalkulační zisk</v>
          </cell>
          <cell r="D256" t="str">
            <v>Profit for Official MoAg Report</v>
          </cell>
        </row>
        <row r="257">
          <cell r="C257" t="str">
            <v>Kalkulační zisk jako % ÚVN</v>
          </cell>
          <cell r="D257" t="str">
            <v>Profit for Official MoAg Report as % of Totatl costs</v>
          </cell>
        </row>
        <row r="258">
          <cell r="C258" t="str">
            <v>ZMĚNY V REHOM</v>
          </cell>
          <cell r="D258" t="str">
            <v>CHANGES IN RAB</v>
          </cell>
        </row>
        <row r="259">
          <cell r="C259" t="str">
            <v>Skutečně uhrazená produkce</v>
          </cell>
          <cell r="D259" t="str">
            <v>Receivable production</v>
          </cell>
        </row>
        <row r="260">
          <cell r="C260" t="str">
            <v>Provozní majetek - přidělený</v>
          </cell>
          <cell r="D260" t="str">
            <v>Operational assets - apportioned</v>
          </cell>
        </row>
        <row r="261">
          <cell r="C261" t="str">
            <v>% změna v ceně</v>
          </cell>
          <cell r="D261" t="str">
            <v>% change in annual tariff</v>
          </cell>
        </row>
        <row r="262">
          <cell r="C262" t="str">
            <v>v běžných cenách</v>
          </cell>
          <cell r="D262" t="str">
            <v>current prices</v>
          </cell>
        </row>
        <row r="263">
          <cell r="C263" t="str">
            <v>provozovatele</v>
          </cell>
          <cell r="D263" t="str">
            <v>of Operator</v>
          </cell>
        </row>
        <row r="264">
          <cell r="C264" t="str">
            <v>bez odpisů</v>
          </cell>
          <cell r="D264" t="str">
            <v>w/o depreciation</v>
          </cell>
        </row>
        <row r="265">
          <cell r="C265" t="str">
            <v>včetně odpisů</v>
          </cell>
          <cell r="D265" t="str">
            <v>depreciation included</v>
          </cell>
        </row>
        <row r="266">
          <cell r="C266" t="str">
            <v>k tomu odpisy</v>
          </cell>
          <cell r="D266" t="str">
            <v>plus depreciation</v>
          </cell>
        </row>
        <row r="267">
          <cell r="C267" t="str">
            <v>Snížení o finanční náklady</v>
          </cell>
          <cell r="D267" t="str">
            <v>Decrease of profit by financial costs</v>
          </cell>
        </row>
        <row r="268">
          <cell r="C268" t="str">
            <v>Vstup odpisů Provozního majetku do ceny</v>
          </cell>
          <cell r="D268" t="str">
            <v>Influence of Operational assets depreciation on price</v>
          </cell>
        </row>
        <row r="269">
          <cell r="C269" t="str">
            <v>v rámci zadání provozních nákladů uživatelem</v>
          </cell>
          <cell r="D269" t="str">
            <v>within the OPEX users input</v>
          </cell>
        </row>
        <row r="270">
          <cell r="C270" t="str">
            <v>automatickým výpočtem Modelu</v>
          </cell>
          <cell r="D270" t="str">
            <v>by automatic Model calculation</v>
          </cell>
        </row>
        <row r="271">
          <cell r="C271" t="str">
            <v>Smluvní minimální výše oprav s charakterem obnovy</v>
          </cell>
          <cell r="D271" t="str">
            <v>The agreed minimal renewal repairs</v>
          </cell>
        </row>
        <row r="273">
          <cell r="C273" t="str">
            <v>English</v>
          </cell>
          <cell r="D273" t="str">
            <v>Czech</v>
          </cell>
        </row>
        <row r="274">
          <cell r="C274" t="str">
            <v>Name of Owner</v>
          </cell>
          <cell r="D274" t="str">
            <v>Název vlastníka</v>
          </cell>
        </row>
        <row r="275">
          <cell r="C275" t="str">
            <v>Person in charge</v>
          </cell>
          <cell r="D275" t="str">
            <v>Zodpovědná osoba</v>
          </cell>
        </row>
        <row r="276">
          <cell r="C276" t="str">
            <v>Name of Operator</v>
          </cell>
          <cell r="D276" t="str">
            <v>Název provozovatele</v>
          </cell>
        </row>
        <row r="277">
          <cell r="C277" t="str">
            <v>Person in charge</v>
          </cell>
          <cell r="D277" t="str">
            <v>Zodpovědná osoba</v>
          </cell>
        </row>
        <row r="278">
          <cell r="C278" t="str">
            <v>Contact address</v>
          </cell>
          <cell r="D278" t="str">
            <v>Kontaktní adresa</v>
          </cell>
        </row>
        <row r="279">
          <cell r="C279" t="str">
            <v>Telephone number</v>
          </cell>
          <cell r="D279" t="str">
            <v>Telefonní číslo</v>
          </cell>
        </row>
        <row r="280">
          <cell r="C280" t="str">
            <v>Fax number</v>
          </cell>
          <cell r="D280" t="str">
            <v>Fax</v>
          </cell>
        </row>
        <row r="281">
          <cell r="C281" t="str">
            <v>E-mail</v>
          </cell>
          <cell r="D281" t="str">
            <v>E-mail</v>
          </cell>
        </row>
        <row r="282">
          <cell r="C282" t="str">
            <v>Completed by</v>
          </cell>
          <cell r="D282" t="str">
            <v>Vyplnil</v>
          </cell>
        </row>
        <row r="283">
          <cell r="C283" t="str">
            <v>Financial Model for Water Sector Owners and Operators</v>
          </cell>
          <cell r="D283" t="str">
            <v>Finanční model pro vlastníky a provozovatele vodohospodářské infrastruktury</v>
          </cell>
        </row>
        <row r="284">
          <cell r="C284" t="str">
            <v>This project is co-financed by the European Union</v>
          </cell>
          <cell r="D284" t="str">
            <v>Tento projekt je spolufinancován Evropskou unií</v>
          </cell>
        </row>
        <row r="285">
          <cell r="C285" t="str">
            <v>Project Reference Data</v>
          </cell>
          <cell r="D285" t="str">
            <v>Identifikační údaje</v>
          </cell>
        </row>
        <row r="286">
          <cell r="C286" t="str">
            <v>Infrastructure Owner</v>
          </cell>
          <cell r="D286" t="str">
            <v>Vlastník infrastruktury</v>
          </cell>
        </row>
        <row r="287">
          <cell r="C287" t="str">
            <v>Infrastructure Operator</v>
          </cell>
          <cell r="D287" t="str">
            <v>Provozovatel infrastruktury</v>
          </cell>
        </row>
        <row r="288">
          <cell r="C288" t="str">
            <v>Version</v>
          </cell>
          <cell r="D288" t="str">
            <v>Verze</v>
          </cell>
        </row>
        <row r="289">
          <cell r="C289" t="str">
            <v>Date</v>
          </cell>
          <cell r="D289" t="str">
            <v>Datum</v>
          </cell>
        </row>
        <row r="290">
          <cell r="C290" t="str">
            <v>developed under contract for the project 'Financial and technical consultancy for SEF CR and MoE in the implementation of Annex 7 OPE'</v>
          </cell>
          <cell r="D290" t="str">
            <v>vypracován v rámci zakázky "Zajišťování finančně-technického poradenství pro SFŽP ČR a MŽP při implementaci přílohy č.7 OP ŽP"</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Vstupy"/>
      <sheetName val="Souhrn exA VODNÉ"/>
      <sheetName val="PN exA VODNÉ"/>
      <sheetName val="Souhrn exP VODNÉ"/>
      <sheetName val="PN exP VODNÉ"/>
      <sheetName val="Souhrn exA STOČNÉ"/>
      <sheetName val="PN exA STOČNÉ"/>
      <sheetName val="Souhrn exP STOČNÉ"/>
      <sheetName val="PN exP STOČNÉ"/>
      <sheetName val="Souhrn"/>
      <sheetName val="Slovní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6">
          <cell r="C6" t="str">
            <v xml:space="preserve"> (wash up)</v>
          </cell>
          <cell r="D6" t="str">
            <v xml:space="preserve"> (vyrovnání dle skutečnosti)</v>
          </cell>
        </row>
        <row r="7">
          <cell r="C7" t="str">
            <v xml:space="preserve"> (Re-forecast Correction)</v>
          </cell>
          <cell r="D7" t="str">
            <v xml:space="preserve"> (vyrovnání dle odhadu)</v>
          </cell>
        </row>
        <row r="8">
          <cell r="C8" t="str">
            <v xml:space="preserve"> value</v>
          </cell>
          <cell r="D8" t="str">
            <v xml:space="preserve"> hodnota</v>
          </cell>
        </row>
        <row r="9">
          <cell r="C9" t="str">
            <v>(nominal terms)</v>
          </cell>
          <cell r="D9" t="str">
            <v>(běžné ceny)</v>
          </cell>
        </row>
        <row r="10">
          <cell r="C10" t="str">
            <v>(real terms)</v>
          </cell>
          <cell r="D10" t="str">
            <v>(stálé ceny)</v>
          </cell>
        </row>
        <row r="11">
          <cell r="C11" t="str">
            <v>(Total) payment to Owner at 'Re-forecast Correction'</v>
          </cell>
          <cell r="D11" t="str">
            <v>Celková platba vlastníkovi u "vyrovnání dle odhadu"</v>
          </cell>
        </row>
        <row r="12">
          <cell r="C12" t="str">
            <v>&gt;0 = show</v>
          </cell>
          <cell r="D12" t="str">
            <v>&gt;0 = zobrazený</v>
          </cell>
        </row>
        <row r="13">
          <cell r="C13" t="str">
            <v>0 = hide</v>
          </cell>
          <cell r="D13" t="str">
            <v>0 = skrytý</v>
          </cell>
        </row>
        <row r="14">
          <cell r="C14" t="str">
            <v>1. Material</v>
          </cell>
          <cell r="D14" t="str">
            <v>1. Materiál</v>
          </cell>
        </row>
        <row r="15">
          <cell r="C15" t="str">
            <v>1.1 raw water - surface and groundwater</v>
          </cell>
          <cell r="D15" t="str">
            <v>1.1 surová voda podzemní + povrchová</v>
          </cell>
        </row>
        <row r="16">
          <cell r="C16" t="str">
            <v>1.2 drinking water purchased in bulk and wastewater</v>
          </cell>
          <cell r="D16" t="str">
            <v>1.2 pitná voda převzatá + odpadní voda předaná k čištění</v>
          </cell>
        </row>
        <row r="17">
          <cell r="C17" t="str">
            <v>1.3 chemicals</v>
          </cell>
          <cell r="D17" t="str">
            <v>1.3 chemikálie</v>
          </cell>
        </row>
        <row r="18">
          <cell r="C18" t="str">
            <v>1.4 other material</v>
          </cell>
          <cell r="D18" t="str">
            <v>1.4 ostatní materiál</v>
          </cell>
        </row>
        <row r="19">
          <cell r="C19" t="str">
            <v>Wash-up</v>
          </cell>
          <cell r="D19" t="str">
            <v>"Skutečnost"</v>
          </cell>
        </row>
        <row r="20">
          <cell r="C20" t="str">
            <v>1st yr of ex ante</v>
          </cell>
          <cell r="D20" t="str">
            <v>První rok ex ante</v>
          </cell>
        </row>
        <row r="21">
          <cell r="C21" t="str">
            <v>2. Annual wastewater tariff required based on accounting approach</v>
          </cell>
          <cell r="D21" t="str">
            <v>2. Roční požadovaná cena pro stočné založená na účetním přístupu</v>
          </cell>
        </row>
        <row r="22">
          <cell r="C22" t="str">
            <v>2. Annual water tariff required based on accounting approach</v>
          </cell>
          <cell r="D22" t="str">
            <v>2. Roční požadovaná cena pro vodné založená na účetním přístupu</v>
          </cell>
        </row>
        <row r="23">
          <cell r="C23" t="str">
            <v>2. Energy</v>
          </cell>
          <cell r="D23" t="str">
            <v>2. Energie</v>
          </cell>
        </row>
        <row r="24">
          <cell r="C24" t="str">
            <v>2.1 electrical energy</v>
          </cell>
          <cell r="D24" t="str">
            <v>2.1 elektrická energie</v>
          </cell>
        </row>
        <row r="25">
          <cell r="C25" t="str">
            <v>2.2 other energy (gaseous, solid and liquid fuels)</v>
          </cell>
          <cell r="D25" t="str">
            <v>2.2 ostatní energie (plyn, pevná a kapalná paliva)</v>
          </cell>
        </row>
        <row r="26">
          <cell r="C26" t="str">
            <v>Re-forecast C.</v>
          </cell>
          <cell r="D26" t="str">
            <v>"Odhad"</v>
          </cell>
        </row>
        <row r="27">
          <cell r="C27" t="str">
            <v>3. Annual wastewater tariff based on constant % increase</v>
          </cell>
          <cell r="D27" t="str">
            <v>3. Roční cena pro stočné založená na konstantním % růstu</v>
          </cell>
        </row>
        <row r="28">
          <cell r="C28" t="str">
            <v>3. Annual water tariff based on constant % increase</v>
          </cell>
          <cell r="D28" t="str">
            <v>3. Roční cena pro vodné založená na konstantním % růstu</v>
          </cell>
        </row>
        <row r="29">
          <cell r="C29" t="str">
            <v>3. Wages</v>
          </cell>
          <cell r="D29" t="str">
            <v>3. Mzdy</v>
          </cell>
        </row>
        <row r="30">
          <cell r="C30" t="str">
            <v>3.1 direct wages</v>
          </cell>
          <cell r="D30" t="str">
            <v>3.1 přímé mzdy</v>
          </cell>
        </row>
        <row r="31">
          <cell r="C31" t="str">
            <v>3.1+3.2 staff costs</v>
          </cell>
          <cell r="D31" t="str">
            <v>3.1.+3.2 osobní náklady</v>
          </cell>
        </row>
        <row r="32">
          <cell r="C32" t="str">
            <v>3.2 other staff costs</v>
          </cell>
          <cell r="D32" t="str">
            <v>3.2 ostatní osobní náklady</v>
          </cell>
        </row>
        <row r="33">
          <cell r="C33" t="str">
            <v>4. Other direct costs</v>
          </cell>
          <cell r="D33" t="str">
            <v>4. Ostatní přímé náklady</v>
          </cell>
        </row>
        <row r="34">
          <cell r="C34" t="str">
            <v>4. User defined</v>
          </cell>
          <cell r="D34" t="str">
            <v>4. Uživatelem definovaný tarif</v>
          </cell>
        </row>
        <row r="35">
          <cell r="C35" t="str">
            <v>4.1 depreciation charges and funds for the renewal of infrastructural assets - historical data only!</v>
          </cell>
          <cell r="D35" t="str">
            <v>4.1 odpisy a prostředky obnovy infrastrukturního majetku - pouze historické údaje!</v>
          </cell>
        </row>
        <row r="36">
          <cell r="C36" t="str">
            <v>4.2 repairs to infrastructural assets</v>
          </cell>
          <cell r="D36" t="str">
            <v>4.2 opravy infrastrukturního majetku</v>
          </cell>
        </row>
        <row r="37">
          <cell r="C37" t="str">
            <v>4.3 rental of infrastructural assets - historical data only!</v>
          </cell>
          <cell r="D37" t="str">
            <v>4.3 nájem infrastrukturního majetku - pouze historické údaje!</v>
          </cell>
        </row>
        <row r="38">
          <cell r="C38" t="str">
            <v>4.4 wastewater discharge fees</v>
          </cell>
          <cell r="D38" t="str">
            <v>4.4 poplatky za vypouštění odpadních vod</v>
          </cell>
        </row>
        <row r="39">
          <cell r="C39" t="str">
            <v>4.5 other operating costs - external</v>
          </cell>
          <cell r="D39" t="str">
            <v>4.5 ostatní provozní náklady externí</v>
          </cell>
        </row>
        <row r="40">
          <cell r="C40" t="str">
            <v>4.6 other own operating costs</v>
          </cell>
          <cell r="D40" t="str">
            <v>4.6 ostatní provozní náklady ve vlastní režii</v>
          </cell>
        </row>
        <row r="41">
          <cell r="C41" t="str">
            <v>5. Financial costs - historical data only!</v>
          </cell>
          <cell r="D41" t="str">
            <v>5. Finanční náklady - pouze historické údaje!</v>
          </cell>
        </row>
        <row r="42">
          <cell r="C42" t="str">
            <v>6. Production overheads</v>
          </cell>
          <cell r="D42" t="str">
            <v>6. Výrobní režie</v>
          </cell>
        </row>
        <row r="43">
          <cell r="C43" t="str">
            <v>6. Production overheads - excluding depreciation</v>
          </cell>
          <cell r="D43" t="str">
            <v>6. Výrobní režie - kromě odpisů</v>
          </cell>
        </row>
        <row r="44">
          <cell r="C44" t="str">
            <v>7. Administrative overheads</v>
          </cell>
          <cell r="D44" t="str">
            <v>7. Správní režie</v>
          </cell>
        </row>
        <row r="45">
          <cell r="C45" t="str">
            <v>7. Administrative overheads - excluding depreciation</v>
          </cell>
          <cell r="D45" t="str">
            <v>7. Správní režie - kromě odpisů</v>
          </cell>
        </row>
        <row r="46">
          <cell r="C46" t="str">
            <v>Actual</v>
          </cell>
          <cell r="D46" t="str">
            <v>Skut hod.</v>
          </cell>
        </row>
        <row r="47">
          <cell r="C47" t="str">
            <v>Actual apportioned capex</v>
          </cell>
          <cell r="D47" t="str">
            <v>Skutečně přidělené investice</v>
          </cell>
        </row>
        <row r="48">
          <cell r="C48" t="str">
            <v>Actual audited values</v>
          </cell>
          <cell r="D48" t="str">
            <v>"Skutečnost"</v>
          </cell>
        </row>
        <row r="49">
          <cell r="C49" t="str">
            <v>Values as at 'Actual'</v>
          </cell>
          <cell r="D49" t="str">
            <v>Hodnoty přezkoumání u "Skutečnosti"</v>
          </cell>
        </row>
        <row r="50">
          <cell r="C50" t="str">
            <v>Actual collection rate</v>
          </cell>
          <cell r="D50" t="str">
            <v>Skutečná úspěšnost výběru pohledávek</v>
          </cell>
        </row>
        <row r="51">
          <cell r="C51" t="str">
            <v>Actual volume supplied</v>
          </cell>
          <cell r="D51" t="str">
            <v>Skutečný objem dodané vody</v>
          </cell>
        </row>
        <row r="52">
          <cell r="C52" t="str">
            <v>Actual opex</v>
          </cell>
          <cell r="D52" t="str">
            <v>Skutečné provozní náklady</v>
          </cell>
        </row>
        <row r="53">
          <cell r="C53" t="str">
            <v>Actual opex</v>
          </cell>
          <cell r="D53" t="str">
            <v>Skutečné provozní náklady</v>
          </cell>
        </row>
        <row r="54">
          <cell r="C54" t="str">
            <v>Actual RCV</v>
          </cell>
          <cell r="D54" t="str">
            <v>Skutečný ReHoK</v>
          </cell>
        </row>
        <row r="55">
          <cell r="C55" t="str">
            <v>Actual revenue requirement</v>
          </cell>
          <cell r="D55" t="str">
            <v>Skutečný požadovaný příjem</v>
          </cell>
        </row>
        <row r="56">
          <cell r="C56" t="str">
            <v>Actual tariff</v>
          </cell>
          <cell r="D56" t="str">
            <v>Skutečný tarif</v>
          </cell>
        </row>
        <row r="57">
          <cell r="C57" t="str">
            <v>Additional data</v>
          </cell>
          <cell r="D57" t="str">
            <v>Doplňková data</v>
          </cell>
        </row>
        <row r="58">
          <cell r="C58" t="str">
            <v>Adjusted value (for Operator)</v>
          </cell>
          <cell r="D58" t="str">
            <v>Upravená hodnota (pro provozní společnost)</v>
          </cell>
        </row>
        <row r="59">
          <cell r="C59" t="str">
            <v>Adjustment to Operator's WACC for risk profile</v>
          </cell>
          <cell r="D59" t="str">
            <v>Úprava hodnoty VaPNaK pro provozní společnosti z důvodu rizikového profilu</v>
          </cell>
        </row>
        <row r="60">
          <cell r="C60" t="str">
            <v>Advance compensation payment</v>
          </cell>
          <cell r="D60" t="str">
            <v>Záloha na vyrovnávací platbu</v>
          </cell>
        </row>
        <row r="61">
          <cell r="C61" t="str">
            <v xml:space="preserve">All figures in price level of </v>
          </cell>
          <cell r="D61" t="str">
            <v xml:space="preserve">Veškeré položky k cenové úrovni </v>
          </cell>
        </row>
        <row r="62">
          <cell r="C62" t="str">
            <v>All values as at the 2nd Correction</v>
          </cell>
          <cell r="D62" t="str">
            <v>Veškeré hodnoty jako u "vyrovnání dle odhadu"</v>
          </cell>
        </row>
        <row r="63">
          <cell r="C63" t="str">
            <v>Allowed annual revenue - see Section 2.2</v>
          </cell>
          <cell r="D63" t="str">
            <v>Smluvně povolený roční příjem - viz. odst. 2.2</v>
          </cell>
        </row>
        <row r="64">
          <cell r="C64" t="str">
            <v>Allowed profit</v>
          </cell>
          <cell r="D64" t="str">
            <v>Přípustný podíl zisku</v>
          </cell>
        </row>
        <row r="65">
          <cell r="C65" t="str">
            <v>Amount net of carrying charge</v>
          </cell>
          <cell r="D65" t="str">
            <v>Hodnota bez úroků z dlužné částky</v>
          </cell>
        </row>
        <row r="66">
          <cell r="C66" t="str">
            <v>Amount changing annual revenue</v>
          </cell>
          <cell r="D66" t="str">
            <v>Častka měnící roční příjem</v>
          </cell>
        </row>
        <row r="67">
          <cell r="C67" t="str">
            <v>Amount to be added to annual revenue for upcoming year</v>
          </cell>
          <cell r="D67" t="str">
            <v>Přírůstek k ročnímu příjmu nadcházejícího roku</v>
          </cell>
        </row>
        <row r="68">
          <cell r="C68" t="str">
            <v>Annual average tariff</v>
          </cell>
          <cell r="D68" t="str">
            <v>Roční průměrný tarif</v>
          </cell>
        </row>
        <row r="69">
          <cell r="C69" t="str">
            <v>Annual revenue</v>
          </cell>
          <cell r="D69" t="str">
            <v>Roční příjem</v>
          </cell>
        </row>
        <row r="70">
          <cell r="C70" t="str">
            <v>Applicable interest rate</v>
          </cell>
          <cell r="D70" t="str">
            <v>Použitá úroková sazba</v>
          </cell>
        </row>
        <row r="71">
          <cell r="C71" t="str">
            <v>AR - Rent</v>
          </cell>
          <cell r="D71" t="str">
            <v>AR - nájem</v>
          </cell>
        </row>
        <row r="72">
          <cell r="C72" t="str">
            <v>Asset sales</v>
          </cell>
          <cell r="D72" t="str">
            <v>Prodej majetku</v>
          </cell>
        </row>
        <row r="73">
          <cell r="C73" t="str">
            <v>Assuming that repairs refer primarily to work on below-ground infrastructure. (DW)</v>
          </cell>
          <cell r="D73" t="str">
            <v>Za předpokladu, že opravy se týkají primárně prací na podzemní infrastruktuře. Použitý index cen stavebních děl kód CZ-CC 2222 pro vodovod – určován ČSÚ.</v>
          </cell>
        </row>
        <row r="74">
          <cell r="C74" t="str">
            <v>Assuming that repairs refer primarily to work on below-ground infrastructure. (WW)</v>
          </cell>
          <cell r="D74" t="str">
            <v>Za předpokladu, že opravy se týkají primárně prací na podzemní infrastruktuře. Použitý index cen stavebních děl kód CZ-CC 2223 pro kanalizaci – určován ČSÚ.</v>
          </cell>
        </row>
        <row r="75">
          <cell r="C75" t="str">
            <v>'Actual'</v>
          </cell>
          <cell r="D75" t="str">
            <v>"Skutečnost"</v>
          </cell>
        </row>
        <row r="76">
          <cell r="C76" t="str">
            <v>Average 1-year PRIBOR over 12 months up to 30 June of given year decreased by change in CPI over  last 12 months</v>
          </cell>
          <cell r="D76" t="str">
            <v>Průměrný 1-roční PRIBOR za 12 měsíců k 30. červnu daného roku snížený o změnu v ISC za poslední rok</v>
          </cell>
        </row>
        <row r="77">
          <cell r="C77" t="str">
            <v>Average 1-year PRIBOR over 12 months up to 31 December of given year</v>
          </cell>
          <cell r="D77" t="str">
            <v>Průměrný 1-roční PRIBOR za 12 měsíců k 31. prosinci daného roku</v>
          </cell>
        </row>
        <row r="78">
          <cell r="C78" t="str">
            <v>Average tariff in last year of price period</v>
          </cell>
          <cell r="D78" t="str">
            <v xml:space="preserve">Průměrný tarif v posledním roce </v>
          </cell>
        </row>
        <row r="79">
          <cell r="C79" t="str">
            <v>Band</v>
          </cell>
          <cell r="D79" t="str">
            <v>Pásmo</v>
          </cell>
        </row>
        <row r="80">
          <cell r="C80" t="str">
            <v>Base value</v>
          </cell>
          <cell r="D80" t="str">
            <v>Základní hodnota</v>
          </cell>
        </row>
        <row r="81">
          <cell r="C81" t="str">
            <v>Base Year</v>
          </cell>
          <cell r="D81" t="str">
            <v>Výchozí rok</v>
          </cell>
        </row>
        <row r="82">
          <cell r="C82" t="str">
            <v>Baseyear</v>
          </cell>
          <cell r="D82" t="str">
            <v>Výchozí rok</v>
          </cell>
        </row>
        <row r="83">
          <cell r="C83" t="str">
            <v>Baseyear values</v>
          </cell>
          <cell r="D83" t="str">
            <v>Hodnoty výchozího roku</v>
          </cell>
        </row>
        <row r="84">
          <cell r="C84" t="str">
            <v>basis points</v>
          </cell>
          <cell r="D84" t="str">
            <v>Bazické body</v>
          </cell>
        </row>
        <row r="85">
          <cell r="C85" t="str">
            <v>Border between first and second band</v>
          </cell>
          <cell r="D85" t="str">
            <v>Hranice mezi prvním a druhým pásmem</v>
          </cell>
        </row>
        <row r="86">
          <cell r="C86" t="str">
            <v>Border between second and third band</v>
          </cell>
          <cell r="D86" t="str">
            <v>Hranice mezi druhým a třetím pásmem</v>
          </cell>
        </row>
        <row r="87">
          <cell r="C87" t="str">
            <v>Calculated above</v>
          </cell>
          <cell r="D87" t="str">
            <v>Viz výše</v>
          </cell>
        </row>
        <row r="88">
          <cell r="C88" t="str">
            <v>Calculation of ex post tariffs</v>
          </cell>
          <cell r="D88" t="str">
            <v>Výpočet "ex post" tarifů</v>
          </cell>
        </row>
        <row r="89">
          <cell r="C89" t="str">
            <v>Calculation of opex savings (for fixed cost items)</v>
          </cell>
          <cell r="D89" t="str">
            <v>Kalkulace úspor provozních nákladů (fixní náklady)</v>
          </cell>
        </row>
        <row r="90">
          <cell r="C90" t="str">
            <v>CALCULATION OF PAYMENT OF SHARED SAVINGS TO OWNER</v>
          </cell>
          <cell r="D90" t="str">
            <v>KALKULACE PLATBY DĚLENÝCH ÚSPOR VLASTNÍKOVI</v>
          </cell>
        </row>
        <row r="91">
          <cell r="C91" t="str">
            <v>Carried fwd from previous price control period</v>
          </cell>
          <cell r="D91" t="str">
            <v>Převzato z předchozího období fixace</v>
          </cell>
        </row>
        <row r="92">
          <cell r="C92" t="str">
            <v>Carrying charge</v>
          </cell>
          <cell r="D92" t="str">
            <v>Úroky z dlužné částky</v>
          </cell>
        </row>
        <row r="93">
          <cell r="C93" t="str">
            <v>Categorisation</v>
          </cell>
          <cell r="D93" t="str">
            <v>Kategorizace</v>
          </cell>
        </row>
        <row r="94">
          <cell r="C94" t="str">
            <v>Change in real prices compared to base year</v>
          </cell>
          <cell r="D94" t="str">
            <v>Změna stálých cen ve srovnání k úrovni výchozího roku</v>
          </cell>
        </row>
        <row r="95">
          <cell r="C95" t="str">
            <v>Change of Volume related costs</v>
          </cell>
          <cell r="D95" t="str">
            <v>Změna Variabilních nákladů</v>
          </cell>
        </row>
        <row r="96">
          <cell r="C96" t="str">
            <v>Change of VRC</v>
          </cell>
          <cell r="D96" t="str">
            <v>Změna VN</v>
          </cell>
        </row>
        <row r="97">
          <cell r="C97" t="str">
            <v>Collection rate</v>
          </cell>
          <cell r="D97" t="str">
            <v>Úspěšnost výběru pohledávek (vodné/stočné)</v>
          </cell>
        </row>
        <row r="98">
          <cell r="C98" t="str">
            <v>Comment</v>
          </cell>
          <cell r="D98" t="str">
            <v>Poznámky</v>
          </cell>
        </row>
        <row r="99">
          <cell r="C99" t="str">
            <v>Compensation payment (see 7.1.3)</v>
          </cell>
          <cell r="D99" t="str">
            <v>Vyrovnávací platba (dle 7.1.3)</v>
          </cell>
        </row>
        <row r="100">
          <cell r="C100" t="str">
            <v>Completed by</v>
          </cell>
          <cell r="D100" t="str">
            <v>Vyplnil</v>
          </cell>
        </row>
        <row r="101">
          <cell r="C101" t="str">
            <v>Composite energy price index (or other as appropriate) after division, subdivision, item and group SKP (Part of Industrial price index 7003), Code E 40.</v>
          </cell>
          <cell r="D101" t="str">
            <v>Index cen Elektřina, Plyn, Teplo podle sekce, subsekce, odst. a skupiny SKP, (součástí indexu cen průmyslových výrobců 7003), kód E 40 – určován ČSÚ.</v>
          </cell>
        </row>
        <row r="102">
          <cell r="C102" t="str">
            <v>Constant prices (real terms)</v>
          </cell>
          <cell r="D102" t="str">
            <v>Stálé ceny</v>
          </cell>
        </row>
        <row r="103">
          <cell r="C103" t="str">
            <v>Contact address</v>
          </cell>
          <cell r="D103" t="str">
            <v>Kontaktní adresa</v>
          </cell>
        </row>
        <row r="104">
          <cell r="C104" t="str">
            <v>Contract Life</v>
          </cell>
          <cell r="D104" t="str">
            <v>Délka smlouvy</v>
          </cell>
        </row>
        <row r="105">
          <cell r="C105" t="str">
            <v>Correction (Ct-1) brought forward from previous price control period</v>
          </cell>
          <cell r="D105" t="str">
            <v>"Vyrovnání dle odhadu" (Ct-1) převedené z předchozího období cenové fixace</v>
          </cell>
        </row>
        <row r="106">
          <cell r="C106" t="str">
            <v>Costs per customer connection</v>
          </cell>
          <cell r="D106" t="str">
            <v>Náklady na připojení jednoho zákazníka</v>
          </cell>
        </row>
        <row r="107">
          <cell r="C107" t="str">
            <v>Costs per m3 supplied</v>
          </cell>
          <cell r="D107" t="str">
            <v>Náklady na 1 m3 dodané vody</v>
          </cell>
        </row>
        <row r="108">
          <cell r="C108" t="str">
            <v>Costs per m3 pumped, treated, produced</v>
          </cell>
          <cell r="D108" t="str">
            <v>Náklady na 1 m3 čerpané, čištěné, vyrobené vody</v>
          </cell>
        </row>
        <row r="109">
          <cell r="C109" t="str">
            <v>Ct</v>
          </cell>
          <cell r="D109" t="str">
            <v>Ct</v>
          </cell>
        </row>
        <row r="110">
          <cell r="C110" t="str">
            <v>Current prices (nominal terms)</v>
          </cell>
          <cell r="D110" t="str">
            <v>Běžné ceny</v>
          </cell>
        </row>
        <row r="111">
          <cell r="C111" t="str">
            <v>Czech Statistical Office</v>
          </cell>
          <cell r="D111" t="str">
            <v>ČSÚ</v>
          </cell>
        </row>
        <row r="112">
          <cell r="C112" t="str">
            <v>Data outside time period of relevance, or otherwise not relevant</v>
          </cell>
          <cell r="D112" t="str">
            <v>Údaje mimo modelované období, nebo nerelevantní z jiného důvodu</v>
          </cell>
        </row>
        <row r="113">
          <cell r="C113" t="str">
            <v>Date</v>
          </cell>
          <cell r="D113" t="str">
            <v>Datum</v>
          </cell>
        </row>
        <row r="114">
          <cell r="C114" t="str">
            <v>Depreciation</v>
          </cell>
          <cell r="D114" t="str">
            <v>Odpisy</v>
          </cell>
        </row>
        <row r="115">
          <cell r="C115" t="str">
            <v>Desired tariff</v>
          </cell>
          <cell r="D115" t="str">
            <v>Požadovaný tarif</v>
          </cell>
        </row>
        <row r="116">
          <cell r="C116" t="str">
            <v>developed under contract no. 87745/ENV/07, ref. no. 2882/330/07 for the Ministry of Environment of the Czech Republic</v>
          </cell>
          <cell r="D116" t="str">
            <v>vypracován dle smlouvy č. 87745/ENV/07, č.j. 2882/330/07 pro Českou republiku - Ministerstvo životního prostředí</v>
          </cell>
        </row>
        <row r="117">
          <cell r="C117" t="str">
            <v>Dictionary</v>
          </cell>
          <cell r="D117" t="str">
            <v>Slovník</v>
          </cell>
        </row>
        <row r="118">
          <cell r="C118" t="str">
            <v>Discounted receivable production over control period</v>
          </cell>
          <cell r="D118" t="str">
            <v>Diskontovaná skutečně uhrazená produkce za sledované období</v>
          </cell>
        </row>
        <row r="119">
          <cell r="C119" t="str">
            <v>Drinking water</v>
          </cell>
          <cell r="D119" t="str">
            <v>Pitná voda</v>
          </cell>
        </row>
        <row r="120">
          <cell r="C120" t="str">
            <v>Duration of Price Control Period</v>
          </cell>
          <cell r="D120" t="str">
            <v>Délka trvání cenové fixace</v>
          </cell>
        </row>
        <row r="121">
          <cell r="C121" t="str">
            <v>Electricity price index (Part of Industrial price index 7003) after division, subdivision, item and group SKP, Code E 401.</v>
          </cell>
          <cell r="D121" t="str">
            <v>Index cen Elektřiny včetně rozvodů (součástí indexu cen průmyslových výrobců 7003) podle sekce, subsekce, odst. a skupiny SKP, kód E 401 – určován ČSÚ.</v>
          </cell>
        </row>
        <row r="122">
          <cell r="C122" t="str">
            <v>E-mail</v>
          </cell>
          <cell r="D122" t="str">
            <v>E-mail</v>
          </cell>
        </row>
        <row r="123">
          <cell r="C123" t="str">
            <v>Entered directly as user input in nominal terms</v>
          </cell>
          <cell r="D123" t="str">
            <v>Vstupy přímé jako uživatelský vstup v běžných cenách</v>
          </cell>
        </row>
        <row r="124">
          <cell r="C124" t="str">
            <v>Equal Volume related costs</v>
          </cell>
          <cell r="D124" t="str">
            <v>Stejné Variabilní náklady</v>
          </cell>
        </row>
        <row r="125">
          <cell r="C125" t="str">
            <v>Equal VRC</v>
          </cell>
          <cell r="D125" t="str">
            <v>Stejné VN</v>
          </cell>
        </row>
        <row r="126">
          <cell r="C126" t="str">
            <v>Evaluation Period</v>
          </cell>
          <cell r="D126" t="str">
            <v>Hodnocené období</v>
          </cell>
        </row>
        <row r="127">
          <cell r="C127" t="str">
            <v>Ex ante</v>
          </cell>
          <cell r="D127" t="str">
            <v>Ex ante</v>
          </cell>
        </row>
        <row r="128">
          <cell r="C128" t="str">
            <v>Ex ante average tariff excl. VAT</v>
          </cell>
          <cell r="D128" t="str">
            <v>Průměrný tarif bez DPH "Ex ante"</v>
          </cell>
        </row>
        <row r="129">
          <cell r="C129" t="str">
            <v>Ex ante estimate of development in real prices</v>
          </cell>
          <cell r="D129" t="str">
            <v>Ex ante odhad vývoje v stálých cenách</v>
          </cell>
        </row>
        <row r="130">
          <cell r="C130" t="str">
            <v>Depreciation in real terms as Ex ante Model input</v>
          </cell>
          <cell r="D130" t="str">
            <v>Odpisy z modelu "ex ante" ve stálých cenách</v>
          </cell>
        </row>
        <row r="131">
          <cell r="C131" t="str">
            <v>Ex ante revenue requirement</v>
          </cell>
          <cell r="D131" t="str">
            <v>Požadovaný příjem "ex ante"</v>
          </cell>
        </row>
        <row r="132">
          <cell r="C132" t="str">
            <v>EX ANTE SUMMARY - DRINKING WATER</v>
          </cell>
          <cell r="D132" t="str">
            <v>EX ANTE SOUHRN - PITNÁ VODA</v>
          </cell>
        </row>
        <row r="133">
          <cell r="C133" t="str">
            <v>EX ANTE SUMMARY - WASTEWATER</v>
          </cell>
          <cell r="D133" t="str">
            <v>EX ANTE SOUHRN - ODPADNÍ VODA</v>
          </cell>
        </row>
        <row r="134">
          <cell r="C134" t="str">
            <v>Ex ante value</v>
          </cell>
          <cell r="D134" t="str">
            <v>Ex ante hodnota</v>
          </cell>
        </row>
        <row r="135">
          <cell r="C135" t="str">
            <v>Ex ante values</v>
          </cell>
          <cell r="D135" t="str">
            <v>Ex ante hodnoty</v>
          </cell>
        </row>
        <row r="136">
          <cell r="C136" t="str">
            <v>Ex post price indices, all values as at the Re-forecast Correction</v>
          </cell>
          <cell r="D136" t="str">
            <v>Indexy cen "ex post", všechny hodnoty k "vyrovnání dle odhadu"</v>
          </cell>
        </row>
        <row r="137">
          <cell r="C137" t="str">
            <v>EX POST SUMMARY - DRINKING WATER</v>
          </cell>
          <cell r="D137" t="str">
            <v>EX POST SOUHRN - PITNÁ VODA</v>
          </cell>
        </row>
        <row r="138">
          <cell r="C138" t="str">
            <v>EX POST SUMMARY - WASTEWATER</v>
          </cell>
          <cell r="D138" t="str">
            <v>EX POST SOUHRN - ODPADNÍ VODA</v>
          </cell>
        </row>
        <row r="139">
          <cell r="C139" t="str">
            <v>Existing infrastructure</v>
          </cell>
          <cell r="D139" t="str">
            <v>Stávající infrastruktura</v>
          </cell>
        </row>
        <row r="140">
          <cell r="C140" t="str">
            <v>Expectations</v>
          </cell>
          <cell r="D140" t="str">
            <v>Očekávání</v>
          </cell>
        </row>
        <row r="141">
          <cell r="C141" t="str">
            <v>Fax number</v>
          </cell>
          <cell r="D141" t="str">
            <v>Fax</v>
          </cell>
        </row>
        <row r="142">
          <cell r="C142" t="str">
            <v>Figures to be used for reconciliation</v>
          </cell>
          <cell r="D142" t="str">
            <v>Hodnoty použité při Vyrovnání</v>
          </cell>
        </row>
        <row r="143">
          <cell r="C143" t="str">
            <v>Final annual revenue - choice of above options</v>
          </cell>
          <cell r="D143" t="str">
            <v>Konečný roční příjem - vyber z následujících možností</v>
          </cell>
        </row>
        <row r="144">
          <cell r="C144" t="str">
            <v>Final compensation payment</v>
          </cell>
          <cell r="D144" t="str">
            <v>Konečná vyrovnávací platba</v>
          </cell>
        </row>
        <row r="145">
          <cell r="C145" t="str">
            <v>First band</v>
          </cell>
          <cell r="D145" t="str">
            <v>První pásmo</v>
          </cell>
        </row>
        <row r="146">
          <cell r="C146" t="str">
            <v>'Correction based on audited values (wash up)'</v>
          </cell>
          <cell r="D146" t="str">
            <v>První část Vyrovnání: "Skutečnost" - založené na skutečných auditovaných hodnotách</v>
          </cell>
        </row>
        <row r="147">
          <cell r="C147" t="str">
            <v>Correction based on audited values (wash up)</v>
          </cell>
          <cell r="D147" t="str">
            <v>První část Vyrovnání: "Skutečnost" - založené na skutečných auditovaných hodnotách</v>
          </cell>
        </row>
        <row r="148">
          <cell r="C148" t="str">
            <v>'Correction based on audited values (wash up)' (Wt-1)</v>
          </cell>
          <cell r="D148" t="str">
            <v>"První část Vyrovnání - Skutečnost" (Wt-1)</v>
          </cell>
        </row>
        <row r="149">
          <cell r="C149" t="str">
            <v xml:space="preserve">For year </v>
          </cell>
          <cell r="D149" t="str">
            <v xml:space="preserve">Pro rok </v>
          </cell>
        </row>
        <row r="150">
          <cell r="C150" t="str">
            <v>Forecast of relevant index (if any) in real terms</v>
          </cell>
          <cell r="D150" t="str">
            <v>Prognóza relevantního indexu ve stálých cenách</v>
          </cell>
        </row>
        <row r="151">
          <cell r="C151" t="str">
            <v>Forecast opex</v>
          </cell>
          <cell r="D151" t="str">
            <v>Prognózované provozní náklady</v>
          </cell>
        </row>
        <row r="152">
          <cell r="C152" t="str">
            <v>Greater than</v>
          </cell>
          <cell r="D152" t="str">
            <v>Od</v>
          </cell>
        </row>
        <row r="153">
          <cell r="C153" t="str">
            <v>I.e. real wage rises to be paid for from efficiency gains; but no expectation of efficiency increase beyond this in existing contracts.</v>
          </cell>
          <cell r="D153" t="str">
            <v>Tzn. reálný růst mezd má být hrazen z nárůstů efektivity; ale není žádné další očekávání zvyšování efektivit ve stávajících smlouvách.</v>
          </cell>
        </row>
        <row r="154">
          <cell r="C154" t="str">
            <v>In nominal terms</v>
          </cell>
          <cell r="D154" t="str">
            <v>Běžné ceny</v>
          </cell>
        </row>
        <row r="155">
          <cell r="C155" t="str">
            <v>In real terms</v>
          </cell>
          <cell r="D155" t="str">
            <v>Stále ceny</v>
          </cell>
        </row>
        <row r="156">
          <cell r="C156" t="str">
            <v>Include check that tariff covers opex plus rent!</v>
          </cell>
          <cell r="D156" t="str">
            <v>Včetně ověření, že tarif pokrývá provozní náklady a nájem!</v>
          </cell>
        </row>
        <row r="157">
          <cell r="C157" t="str">
            <v>Include standard from Manual!</v>
          </cell>
          <cell r="D157" t="str">
            <v>Včetně standartů z manuálu</v>
          </cell>
        </row>
        <row r="158">
          <cell r="C158" t="str">
            <v>Increase in basic interest rate for punitive carrying charge</v>
          </cell>
          <cell r="D158" t="str">
            <v>Zvýšení základní úrokové sazby úroků z dlužné částky</v>
          </cell>
        </row>
        <row r="159">
          <cell r="C159" t="str">
            <v>Increase in PRIBOR for basic interest rate</v>
          </cell>
          <cell r="D159" t="str">
            <v>Nárůst v PRIBOR základní úrokové sazby</v>
          </cell>
        </row>
        <row r="160">
          <cell r="C160" t="str">
            <v>Index for tariff change</v>
          </cell>
          <cell r="D160" t="str">
            <v>Index tarifu</v>
          </cell>
        </row>
        <row r="161">
          <cell r="C161" t="str">
            <v>Index to be used (if any)</v>
          </cell>
          <cell r="D161" t="str">
            <v>Použitý index</v>
          </cell>
        </row>
        <row r="162">
          <cell r="C162" t="str">
            <v>Indexed discounted receivable production</v>
          </cell>
          <cell r="D162" t="str">
            <v>Indexovaná diskontovaná skutečně uhrazená produkce</v>
          </cell>
        </row>
        <row r="163">
          <cell r="C163" t="str">
            <v>Indexes rebased to base year</v>
          </cell>
          <cell r="D163" t="str">
            <v>Indexy vztažené k výchozímu roku</v>
          </cell>
        </row>
        <row r="164">
          <cell r="C164" t="str">
            <v>Indicates figure sourced in ex ante Model</v>
          </cell>
          <cell r="D164" t="str">
            <v xml:space="preserve">Takto označené hodnoty jsou vztaženy k modelu "ex ante" </v>
          </cell>
        </row>
        <row r="165">
          <cell r="C165" t="str">
            <v>Industrial producer price index after division and subdivision SKP, Code C, D, E.</v>
          </cell>
          <cell r="D165" t="str">
            <v>Index 7003 - index cen průmyslových výrobců podle sekce a subsekce SKP, kód C,D,E = ÚHRN – určovaný ČSÚ.</v>
          </cell>
        </row>
        <row r="166">
          <cell r="C166" t="str">
            <v>infr. = Infrastructure</v>
          </cell>
          <cell r="D166" t="str">
            <v>IM = Infrastrukturní majetek</v>
          </cell>
        </row>
        <row r="167">
          <cell r="C167" t="str">
            <v>Infrastructural capex that contributes 100% to RCV</v>
          </cell>
          <cell r="D167" t="str">
            <v>Investice do infrastruktury přispívající ze 100% k ReHoK</v>
          </cell>
        </row>
        <row r="168">
          <cell r="C168" t="str">
            <v>Infrastructure assets</v>
          </cell>
          <cell r="D168" t="str">
            <v>Infrastrukturní majetek</v>
          </cell>
        </row>
        <row r="169">
          <cell r="C169" t="str">
            <v>Infrastructure Operator</v>
          </cell>
          <cell r="D169" t="str">
            <v>Provozovatel infrastruktury</v>
          </cell>
        </row>
        <row r="170">
          <cell r="C170" t="str">
            <v>Infrastructure Owner</v>
          </cell>
          <cell r="D170" t="str">
            <v>Vlastník infrastruktury</v>
          </cell>
        </row>
        <row r="171">
          <cell r="C171" t="str">
            <v>Input data in the form of a factor by which the base value is multiplied</v>
          </cell>
          <cell r="D171" t="str">
            <v>Vstupní data v podobě faktoru, kterým se násobí výchozí hodnota</v>
          </cell>
        </row>
        <row r="172">
          <cell r="C172" t="str">
            <v>Input data taken from Financial Model ex ante</v>
          </cell>
          <cell r="D172" t="str">
            <v>Vstupní data převzata z finančního modelu "ex ante"</v>
          </cell>
        </row>
        <row r="173">
          <cell r="C173" t="str">
            <v>Interest payments from Owner to Operator (enter as -ve number)</v>
          </cell>
          <cell r="D173" t="str">
            <v>Úroky placené vlastníkem provozovateli (zadat jako zápornou hodnotu)</v>
          </cell>
        </row>
        <row r="174">
          <cell r="C174" t="str">
            <v>Interest rates</v>
          </cell>
          <cell r="D174" t="str">
            <v>Úrokové sazby</v>
          </cell>
        </row>
        <row r="175">
          <cell r="C175" t="str">
            <v>Investment</v>
          </cell>
          <cell r="D175" t="str">
            <v>Investice</v>
          </cell>
        </row>
        <row r="176">
          <cell r="C176" t="str">
            <v>Volume supplied</v>
          </cell>
          <cell r="D176" t="str">
            <v>Objem vody dodané</v>
          </cell>
        </row>
        <row r="177">
          <cell r="C177" t="str">
            <v>KEY GENERAL INPUTS</v>
          </cell>
          <cell r="D177" t="str">
            <v>ZÁKLADNÍ VSTUPNÍ DATA</v>
          </cell>
        </row>
        <row r="178">
          <cell r="C178" t="str">
            <v>Levelised average tariff</v>
          </cell>
          <cell r="D178" t="str">
            <v>Konstatní průměrný tarif</v>
          </cell>
        </row>
        <row r="179">
          <cell r="C179" t="str">
            <v>List of options for treatment of opex</v>
          </cell>
          <cell r="D179" t="str">
            <v>Seznam možností očištění provozních nákladů</v>
          </cell>
        </row>
        <row r="180">
          <cell r="C180" t="str">
            <v>Local dictionary</v>
          </cell>
          <cell r="D180" t="str">
            <v>Místní slovník</v>
          </cell>
        </row>
        <row r="181">
          <cell r="C181" t="str">
            <v>Modified rent</v>
          </cell>
          <cell r="D181" t="str">
            <v>Upravené nájemné</v>
          </cell>
        </row>
        <row r="182">
          <cell r="C182" t="str">
            <v>Name</v>
          </cell>
          <cell r="D182" t="str">
            <v>Název</v>
          </cell>
        </row>
        <row r="183">
          <cell r="C183" t="str">
            <v>Name of Operator</v>
          </cell>
          <cell r="D183" t="str">
            <v>Název provozovatele</v>
          </cell>
        </row>
        <row r="184">
          <cell r="C184" t="str">
            <v>Name of Owner</v>
          </cell>
          <cell r="D184" t="str">
            <v>Název vlastníka</v>
          </cell>
        </row>
        <row r="185">
          <cell r="C185" t="str">
            <v>Net present value of revenue requirement</v>
          </cell>
          <cell r="D185" t="str">
            <v>Hodnota požadovaného příjmu</v>
          </cell>
        </row>
        <row r="186">
          <cell r="C186" t="str">
            <v>New infrastructure</v>
          </cell>
          <cell r="D186" t="str">
            <v>Nová infrastruktura</v>
          </cell>
        </row>
        <row r="187">
          <cell r="C187" t="str">
            <v>New infrastructure - by investment programme</v>
          </cell>
          <cell r="D187" t="str">
            <v>Nová infrastruktura - investiční program</v>
          </cell>
        </row>
        <row r="188">
          <cell r="C188" t="str">
            <v>New infrastructure - resulting opex changes</v>
          </cell>
          <cell r="D188" t="str">
            <v>Nová infrastruktura - vyvolané změny provozních nákladů</v>
          </cell>
        </row>
        <row r="189">
          <cell r="C189" t="str">
            <v>New revenue requirement</v>
          </cell>
          <cell r="D189" t="str">
            <v>Nově požadovaný příjem</v>
          </cell>
        </row>
        <row r="190">
          <cell r="C190" t="str">
            <v>Nominal terms</v>
          </cell>
          <cell r="D190" t="str">
            <v>Běžné ceny</v>
          </cell>
        </row>
        <row r="191">
          <cell r="C191" t="str">
            <v>NOMINAL TERMS (CURRENT PRICES)</v>
          </cell>
          <cell r="D191" t="str">
            <v>NOMINÁLNÍ HODNOTY (BĚŽNÉ CENY)</v>
          </cell>
        </row>
        <row r="192">
          <cell r="C192" t="str">
            <v>Not used</v>
          </cell>
          <cell r="D192" t="str">
            <v>Nevyužitý</v>
          </cell>
        </row>
        <row r="193">
          <cell r="C193" t="str">
            <v>Note</v>
          </cell>
          <cell r="D193" t="str">
            <v>Poznámka</v>
          </cell>
        </row>
        <row r="194">
          <cell r="C194" t="str">
            <v>Note: 2008 provided to enable calibration based on current price calculation</v>
          </cell>
          <cell r="D194" t="str">
            <v>Poznámka: 2008 poskytuje možnost kontroly založené na kalkulaci ve stálých cenách</v>
          </cell>
        </row>
        <row r="195">
          <cell r="C195" t="str">
            <v xml:space="preserve">Note: must be expressed in price level of </v>
          </cell>
          <cell r="D195" t="str">
            <v xml:space="preserve">Poznámka: musí být vyjádřeno v cenové úrovni roku </v>
          </cell>
        </row>
        <row r="196">
          <cell r="C196" t="str">
            <v>Number of customer connections</v>
          </cell>
          <cell r="D196" t="str">
            <v>Počet přípojek</v>
          </cell>
        </row>
        <row r="197">
          <cell r="C197" t="str">
            <v>on rent</v>
          </cell>
          <cell r="D197" t="str">
            <v>v nájemném</v>
          </cell>
        </row>
        <row r="198">
          <cell r="C198" t="str">
            <v>on total own costs excl. rent</v>
          </cell>
          <cell r="D198" t="str">
            <v>v úplných vlastních nákladech bez nájemného</v>
          </cell>
        </row>
        <row r="199">
          <cell r="C199" t="str">
            <v>Only full capex pass through is implemented in Recon Tool!</v>
          </cell>
          <cell r="D199" t="str">
            <v>Pouze plně promítnuté investiční náklady jsou zahrnuty do Vyrovnávacího nástroje!</v>
          </cell>
        </row>
        <row r="200">
          <cell r="C200" t="str">
            <v>Operating assets</v>
          </cell>
          <cell r="D200" t="str">
            <v>Provozní majetek</v>
          </cell>
        </row>
        <row r="201">
          <cell r="C201" t="str">
            <v>Opex</v>
          </cell>
          <cell r="D201" t="str">
            <v>Provozní náklady</v>
          </cell>
        </row>
        <row r="202">
          <cell r="C202" t="str">
            <v>OPEX EX ANTE FORECAST</v>
          </cell>
          <cell r="D202" t="str">
            <v>PROGNÓZA PROVOZNÍCH NÁKLADŮ EX ANTE</v>
          </cell>
        </row>
        <row r="203">
          <cell r="C203" t="str">
            <v>OPEX EX POST RECONCILIATION</v>
          </cell>
          <cell r="D203" t="str">
            <v>Vyrovnání provozních nákladů EX POST</v>
          </cell>
        </row>
        <row r="204">
          <cell r="C204" t="str">
            <v>Opex finally used for price setting</v>
          </cell>
          <cell r="D204" t="str">
            <v>Konečné provozní náklady použité při tvorbě cen</v>
          </cell>
        </row>
        <row r="205">
          <cell r="C205" t="str">
            <v>Other capex that contributes less than 100% to RCV</v>
          </cell>
          <cell r="D205" t="str">
            <v>Investice do provozního majetku, které přispívají méně než 100% k ReHoK</v>
          </cell>
        </row>
        <row r="206">
          <cell r="C206" t="str">
            <v>Other input data</v>
          </cell>
          <cell r="D206" t="str">
            <v>Jiná vstupní data</v>
          </cell>
        </row>
        <row r="207">
          <cell r="C207" t="str">
            <v>Overall forecast</v>
          </cell>
          <cell r="D207" t="str">
            <v>Celková prognóza</v>
          </cell>
        </row>
        <row r="208">
          <cell r="C208" t="str">
            <v>Overall forecast</v>
          </cell>
          <cell r="D208" t="str">
            <v>Celková prognóza</v>
          </cell>
        </row>
        <row r="209">
          <cell r="C209" t="str">
            <v>Payment to Customers</v>
          </cell>
          <cell r="D209" t="str">
            <v>Platba Odběratelům</v>
          </cell>
        </row>
        <row r="210">
          <cell r="C210" t="str">
            <v>Payment to Owner at 'Correction based on audited values (wash up)'</v>
          </cell>
          <cell r="D210" t="str">
            <v>Platba vlastníkovi ve "vyrovnání dle skutečnosti"</v>
          </cell>
        </row>
        <row r="211">
          <cell r="C211" t="str">
            <v>Payment to Owner at 'Correction based on re-forecast values'</v>
          </cell>
          <cell r="D211" t="str">
            <v>Platba vlastníkovi ve "vyrovnání dle odhadu"</v>
          </cell>
        </row>
        <row r="212">
          <cell r="C212" t="str">
            <v>Percentage contribution to RCV</v>
          </cell>
          <cell r="D212" t="str">
            <v>Procentuální přispění ReHoK</v>
          </cell>
        </row>
        <row r="213">
          <cell r="C213" t="str">
            <v>Person in charge</v>
          </cell>
          <cell r="D213" t="str">
            <v>Zodpovědná osoba</v>
          </cell>
        </row>
        <row r="214">
          <cell r="C214" t="str">
            <v>plus depreciation</v>
          </cell>
          <cell r="D214" t="str">
            <v>plus odpisy</v>
          </cell>
        </row>
        <row r="215">
          <cell r="C215" t="str">
            <v>Predicted capex (apportioned to contract)</v>
          </cell>
          <cell r="D215" t="str">
            <v>Předpokláídané investice (přidělené smlouvou)</v>
          </cell>
        </row>
        <row r="216">
          <cell r="C216" t="str">
            <v>Predicted collection rate</v>
          </cell>
          <cell r="D216" t="str">
            <v>Prognózovaná úspěšnost výběru pohledávek</v>
          </cell>
        </row>
        <row r="217">
          <cell r="C217" t="str">
            <v>Predicted volume supplied</v>
          </cell>
          <cell r="D217" t="str">
            <v>Předpokládaný objem dodané vody</v>
          </cell>
        </row>
        <row r="218">
          <cell r="C218" t="str">
            <v>Predicted opex</v>
          </cell>
          <cell r="D218" t="str">
            <v>Prognózované provozní náklady</v>
          </cell>
        </row>
        <row r="219">
          <cell r="C219" t="str">
            <v>Predicted RCV</v>
          </cell>
          <cell r="D219" t="str">
            <v>Prognózovaný ReHoK</v>
          </cell>
        </row>
        <row r="220">
          <cell r="C220" t="str">
            <v>Predicted revenue requirement</v>
          </cell>
          <cell r="D220" t="str">
            <v>Prognózovaný požadovaný příjem</v>
          </cell>
        </row>
        <row r="221">
          <cell r="C221" t="str">
            <v>Predicted tariff</v>
          </cell>
          <cell r="D221" t="str">
            <v>Prognózovaný tarif</v>
          </cell>
        </row>
        <row r="222">
          <cell r="C222" t="str">
            <v>Predicted volume</v>
          </cell>
          <cell r="D222" t="str">
            <v>Prognózované objemy</v>
          </cell>
        </row>
        <row r="223">
          <cell r="C223" t="str">
            <v>Pre-paid rent, loans</v>
          </cell>
          <cell r="D223" t="str">
            <v>Předplacené nájemné, úvěry</v>
          </cell>
        </row>
        <row r="224">
          <cell r="C224" t="str">
            <v>Price Control First Year</v>
          </cell>
          <cell r="D224" t="str">
            <v>První rok cenové fixace</v>
          </cell>
        </row>
        <row r="225">
          <cell r="C225" t="str">
            <v>Price control period</v>
          </cell>
          <cell r="D225" t="str">
            <v>Období cenové fixace</v>
          </cell>
        </row>
        <row r="226">
          <cell r="C226" t="str">
            <v>Price indices</v>
          </cell>
          <cell r="D226" t="str">
            <v>Cenové indexy</v>
          </cell>
        </row>
        <row r="227">
          <cell r="C227" t="str">
            <v>Profit on turnover approach</v>
          </cell>
          <cell r="D227" t="str">
            <v>Přístup na základě zisku z obratu</v>
          </cell>
        </row>
        <row r="228">
          <cell r="C228" t="str">
            <v>Project Reference Data</v>
          </cell>
          <cell r="D228" t="str">
            <v>Identifikační údaje</v>
          </cell>
        </row>
        <row r="229">
          <cell r="C229" t="str">
            <v>Pure ex ante</v>
          </cell>
          <cell r="D229" t="str">
            <v>Přístup "ex ante"</v>
          </cell>
        </row>
        <row r="230">
          <cell r="C230" t="str">
            <v>Pure pass-through</v>
          </cell>
          <cell r="D230" t="str">
            <v>Přístup s promítnutím</v>
          </cell>
        </row>
        <row r="231">
          <cell r="C231" t="str">
            <v>RCV APPROACH</v>
          </cell>
          <cell r="D231" t="str">
            <v>PŘÍSTUP NA ZÁKLADĚ ReHoK</v>
          </cell>
        </row>
        <row r="232">
          <cell r="C232" t="str">
            <v>RCV  approach</v>
          </cell>
          <cell r="D232" t="str">
            <v>Přístup na základě ReHoK</v>
          </cell>
        </row>
        <row r="233">
          <cell r="C233" t="str">
            <v>RCV (at year end)</v>
          </cell>
          <cell r="D233" t="str">
            <v>ReHoK (ke konci roku)</v>
          </cell>
        </row>
        <row r="234">
          <cell r="C234" t="str">
            <v>RCV check</v>
          </cell>
          <cell r="D234" t="str">
            <v>ReHoK kontrola</v>
          </cell>
        </row>
        <row r="235">
          <cell r="C235" t="str">
            <v>RCV x WACC</v>
          </cell>
          <cell r="D235" t="str">
            <v>ReHoK x VaPNaK</v>
          </cell>
        </row>
        <row r="236">
          <cell r="C236" t="str">
            <v>RCV x WACC (% of TURNOVER)</v>
          </cell>
          <cell r="D236" t="str">
            <v>ReHoK x VaPNaK (% z obratu)</v>
          </cell>
        </row>
        <row r="237">
          <cell r="C237" t="str">
            <v>Real terms</v>
          </cell>
          <cell r="D237" t="str">
            <v>Stálé ceny</v>
          </cell>
        </row>
        <row r="238">
          <cell r="C238" t="str">
            <v>REAL TERMS (CONSTANT PRICES)</v>
          </cell>
          <cell r="D238" t="str">
            <v>STÁLÉ CENY</v>
          </cell>
        </row>
        <row r="239">
          <cell r="C239" t="str">
            <v>Receivable production</v>
          </cell>
          <cell r="D239" t="str">
            <v>Skutečně uhrazená produkce</v>
          </cell>
        </row>
        <row r="240">
          <cell r="C240" t="str">
            <v>Reconciliation tool for setting water and wastewater tariffs</v>
          </cell>
          <cell r="D240" t="str">
            <v>Vyrovnávací nástroj pro tvorbu cen pro vodné a stočné</v>
          </cell>
        </row>
        <row r="241">
          <cell r="C241" t="str">
            <v>Reference to source data or means of calculation</v>
          </cell>
          <cell r="D241" t="str">
            <v>Odkaz na zdroj indexů či výpočet</v>
          </cell>
        </row>
        <row r="242">
          <cell r="C242" t="str">
            <v>Re-forecast</v>
          </cell>
          <cell r="D242" t="str">
            <v>Dle odhadu</v>
          </cell>
        </row>
        <row r="243">
          <cell r="C243" t="str">
            <v>Reforecast</v>
          </cell>
          <cell r="D243" t="str">
            <v>"Odhad"</v>
          </cell>
        </row>
        <row r="244">
          <cell r="C244" t="str">
            <v>Relevant index (if any) in real terms</v>
          </cell>
          <cell r="D244" t="str">
            <v>Relevantní index ve stálých cenách</v>
          </cell>
        </row>
        <row r="245">
          <cell r="C245" t="str">
            <v>Remaining payment to Owner at 'wash up'</v>
          </cell>
          <cell r="D245" t="str">
            <v>Zbývající platba vlastníkovi u "vyrovnání dle skutečnosti"</v>
          </cell>
        </row>
        <row r="246">
          <cell r="C246" t="str">
            <v>Remaining period of evaluation</v>
          </cell>
          <cell r="D246" t="str">
            <v>Zbývající hodnocené období</v>
          </cell>
        </row>
        <row r="247">
          <cell r="C247" t="str">
            <v>Remove of infr.</v>
          </cell>
          <cell r="D247" t="str">
            <v>Odejmutí IM</v>
          </cell>
        </row>
        <row r="248">
          <cell r="C248" t="str">
            <v>Remove of infrastructure</v>
          </cell>
          <cell r="D248" t="str">
            <v>Odejmutí stávajícího Infrastrukturního majetku</v>
          </cell>
        </row>
        <row r="249">
          <cell r="C249" t="str">
            <v>Rent</v>
          </cell>
          <cell r="D249" t="str">
            <v>Nájem</v>
          </cell>
        </row>
        <row r="250">
          <cell r="C250" t="str">
            <v>required for Excel formulae only</v>
          </cell>
          <cell r="D250" t="str">
            <v>požadováno jen pro vzorec v Excelu</v>
          </cell>
        </row>
        <row r="251">
          <cell r="C251" t="str">
            <v>Required WACC</v>
          </cell>
          <cell r="D251" t="str">
            <v>Požadované VaPNaK</v>
          </cell>
        </row>
        <row r="252">
          <cell r="C252" t="str">
            <v>Resulting payment to Owner at 'Correction based on audited values (wash up)'</v>
          </cell>
          <cell r="D252" t="str">
            <v>Výsledná platba vlastníkovi z "vyrovnání dle skutečnosti"</v>
          </cell>
        </row>
        <row r="253">
          <cell r="C253" t="str">
            <v>Return OF expectations</v>
          </cell>
          <cell r="D253" t="str">
            <v>Návratnost Očekávání</v>
          </cell>
        </row>
        <row r="254">
          <cell r="C254" t="str">
            <v>Revenue requirement - see Section 2.1.2</v>
          </cell>
          <cell r="D254" t="str">
            <v>Požadovaný příjem - viz. Odst. 2.1.2</v>
          </cell>
        </row>
        <row r="255">
          <cell r="C255" t="str">
            <v>Revenue requirement for ex post calculations</v>
          </cell>
          <cell r="D255" t="str">
            <v>Ex post kalkulace požadovaný příjem</v>
          </cell>
        </row>
        <row r="256">
          <cell r="C256" t="str">
            <v>SAVINGS</v>
          </cell>
          <cell r="D256" t="str">
            <v>ÚSPORY</v>
          </cell>
        </row>
        <row r="257">
          <cell r="C257" t="str">
            <v>Second band</v>
          </cell>
          <cell r="D257" t="str">
            <v>Druhé pásmo</v>
          </cell>
        </row>
        <row r="258">
          <cell r="C258" t="str">
            <v>'Correction based on re-forecast values'</v>
          </cell>
          <cell r="D258" t="str">
            <v>Druhá část Vyrovnání: "Odhad" - založeno na přezkoumaných hodnotách</v>
          </cell>
        </row>
        <row r="259">
          <cell r="C259" t="str">
            <v>Correction based on re-forecast values</v>
          </cell>
          <cell r="D259" t="str">
            <v>Druhá část Vyrovnání: "Odhad" - založeno na přezkoumaných hodnotách</v>
          </cell>
        </row>
        <row r="260">
          <cell r="C260" t="str">
            <v>'Correction based on re-forecast values' (Ct)</v>
          </cell>
          <cell r="D260" t="str">
            <v>"Druhá část Vyrovnání - Odhad" (Ct)</v>
          </cell>
        </row>
        <row r="261">
          <cell r="C261" t="str">
            <v>Share of savings to Owner</v>
          </cell>
          <cell r="D261" t="str">
            <v>Podíl úspor vlastníkovi</v>
          </cell>
        </row>
        <row r="262">
          <cell r="C262" t="str">
            <v>Shared savings to be paid to Customer at 'wash up'</v>
          </cell>
          <cell r="D262" t="str">
            <v>Část dělených úspor fixních nákladů plynoucích Odběrateli</v>
          </cell>
        </row>
        <row r="263">
          <cell r="C263" t="str">
            <v>Sharing of cost savings</v>
          </cell>
          <cell r="D263" t="str">
            <v>Dělení užitků z úspor v nákladech</v>
          </cell>
        </row>
        <row r="264">
          <cell r="C264" t="str">
            <v>SUMMARY SHEET</v>
          </cell>
          <cell r="D264" t="str">
            <v>SOUHRNNÝ LIST</v>
          </cell>
        </row>
        <row r="265">
          <cell r="C265" t="str">
            <v>Tariff</v>
          </cell>
          <cell r="D265" t="str">
            <v>Tarif</v>
          </cell>
        </row>
        <row r="266">
          <cell r="C266" t="str">
            <v>Tariff calculation for given year</v>
          </cell>
          <cell r="D266" t="str">
            <v>Výpočet tarifu pro daný rok</v>
          </cell>
        </row>
        <row r="267">
          <cell r="C267" t="str">
            <v>Tariffs</v>
          </cell>
          <cell r="D267" t="str">
            <v>Tarify</v>
          </cell>
        </row>
        <row r="268">
          <cell r="C268" t="str">
            <v>Tariffs set WITH smoothing</v>
          </cell>
          <cell r="D268" t="str">
            <v>Nastavení tarifů se zarovnáním</v>
          </cell>
        </row>
        <row r="269">
          <cell r="C269" t="str">
            <v>Tariffs set WITHOUT smoothing</v>
          </cell>
          <cell r="D269" t="str">
            <v>Nastavení tarifů bez zarovnání</v>
          </cell>
        </row>
        <row r="270">
          <cell r="C270" t="str">
            <v>Tax</v>
          </cell>
          <cell r="D270" t="str">
            <v>Daň</v>
          </cell>
        </row>
        <row r="271">
          <cell r="C271" t="str">
            <v>Telephone number</v>
          </cell>
          <cell r="D271" t="str">
            <v>Telefonní číslo</v>
          </cell>
        </row>
        <row r="272">
          <cell r="C272" t="str">
            <v>th. CZK</v>
          </cell>
          <cell r="D272" t="str">
            <v>tis. Kč</v>
          </cell>
        </row>
        <row r="273">
          <cell r="C273" t="str">
            <v>Third band</v>
          </cell>
          <cell r="D273" t="str">
            <v>Třetí pásmo</v>
          </cell>
        </row>
        <row r="274">
          <cell r="C274" t="str">
            <v>This project is co-financed by the European Union</v>
          </cell>
          <cell r="D274" t="str">
            <v>Tento projekt je spolufinancován Evropskou unií</v>
          </cell>
        </row>
        <row r="275">
          <cell r="C275" t="str">
            <v>Threshold for application of punitive carrying charge (see 3.2.2)</v>
          </cell>
          <cell r="D275" t="str">
            <v>Práh použití penále viz. odst. 3.2.2</v>
          </cell>
        </row>
        <row r="276">
          <cell r="C276" t="str">
            <v>Timeline for implementation of investment programmes</v>
          </cell>
          <cell r="D276" t="str">
            <v>Časový přehled realizace investičních programů</v>
          </cell>
        </row>
        <row r="277">
          <cell r="C277" t="str">
            <v>Total</v>
          </cell>
          <cell r="D277" t="str">
            <v>Celkem</v>
          </cell>
        </row>
        <row r="278">
          <cell r="C278" t="str">
            <v>Total allowed profit</v>
          </cell>
          <cell r="D278" t="str">
            <v>Přípustný zisk jako podíl v obratu celkem</v>
          </cell>
        </row>
        <row r="279">
          <cell r="C279" t="str">
            <v>Total (historical) own costs including depreciation, rent paid to asset owner and financial costs</v>
          </cell>
          <cell r="D279" t="str">
            <v>Historické vlastní náklady (včetně odpisů, nájemného infrastrukturního majetku a finančních nákladů)</v>
          </cell>
        </row>
        <row r="280">
          <cell r="C280" t="str">
            <v>Total correction excluding for volume</v>
          </cell>
          <cell r="D280" t="str">
            <v>Celková úprava vyjma objemu</v>
          </cell>
        </row>
        <row r="281">
          <cell r="C281" t="str">
            <v>Total customer number related - per connection</v>
          </cell>
          <cell r="D281" t="str">
            <v>Celkem náklady na přípojku</v>
          </cell>
        </row>
        <row r="282">
          <cell r="C282" t="str">
            <v>Total customer number related - whole system</v>
          </cell>
          <cell r="D282" t="str">
            <v>Celkové náklady dle přípojek</v>
          </cell>
        </row>
        <row r="283">
          <cell r="C283" t="str">
            <v>Total customer number related opex - whole system</v>
          </cell>
          <cell r="D283" t="str">
            <v>Celkové provozní náklady na přípojky - celý systém</v>
          </cell>
        </row>
        <row r="284">
          <cell r="C284" t="str">
            <v>Total drinking water plus wastewater</v>
          </cell>
          <cell r="D284" t="str">
            <v>Celkem odpadní a pitná voda</v>
          </cell>
        </row>
        <row r="285">
          <cell r="C285" t="str">
            <v>Total fixed cost ex ante</v>
          </cell>
          <cell r="D285" t="str">
            <v xml:space="preserve">Celkové fixní pevně dané náklady </v>
          </cell>
        </row>
        <row r="286">
          <cell r="C286" t="str">
            <v>Total fixed cost initial period partial pass through</v>
          </cell>
          <cell r="D286" t="str">
            <v>Celkové fixní náklady částečně promítnuté v počátečním období</v>
          </cell>
        </row>
        <row r="287">
          <cell r="C287" t="str">
            <v>Total fixed cost initial period true up</v>
          </cell>
          <cell r="D287" t="str">
            <v>Celkové fixní náklady s počátečním vyrovnáním</v>
          </cell>
        </row>
        <row r="288">
          <cell r="C288" t="str">
            <v>Total fixed cost pass through</v>
          </cell>
          <cell r="D288" t="str">
            <v xml:space="preserve">Celkové fixní náklady s promítnutím </v>
          </cell>
        </row>
        <row r="289">
          <cell r="C289" t="str">
            <v>TOTAL NON-VOLUME RELATED OPEX FOR EXISTING AND NEW INFRASTRUCTURE</v>
          </cell>
          <cell r="D289" t="str">
            <v>CELKOVÉ PROVOZNÍ NÁKLADY NEZÁVISLÉ NA OBJEMU SOUČASNÉ A NOVÉ INFRASTRUKTURY  tis. Kč</v>
          </cell>
        </row>
        <row r="290">
          <cell r="C290" t="str">
            <v>TOTAL OPEX FOR EXISTING AND NEW INFRASTRUCTURE</v>
          </cell>
          <cell r="D290" t="str">
            <v>CELKOVÉ PROVOZNÍ NÁKLADY STÁVAJÍCÍ A NOVÉ INFRASTRUKTURY</v>
          </cell>
        </row>
        <row r="291">
          <cell r="C291" t="str">
            <v>TOTAL OPEX FOR EXISTING INFRASTRUCTURE</v>
          </cell>
          <cell r="D291" t="str">
            <v>CELKOVÉ PROVOZNÍ NÁKLADY STÁVAJÍCÍ INFRASTRUKTURY</v>
          </cell>
        </row>
        <row r="292">
          <cell r="C292" t="str">
            <v>TOTAL OPEX FOR NEW INFRASTRUCTURE</v>
          </cell>
          <cell r="D292" t="str">
            <v>CELKOVÉ PROVOZNÍ NÁKLADY NOVÉ INFRASTRUKTURY</v>
          </cell>
        </row>
        <row r="293">
          <cell r="C293" t="str">
            <v>Total own costs excluding depreciation, rent paid to asset owner and financial costs</v>
          </cell>
          <cell r="D293" t="str">
            <v>Celkové vlastní náklady kromě odpisů, nájemného a finančních nákladů</v>
          </cell>
        </row>
        <row r="294">
          <cell r="C294" t="str">
            <v>Total payment to Owner at 'wash up'</v>
          </cell>
          <cell r="D294" t="str">
            <v>Celková platba vlastníkovi u "vyrovnání dle skutečnosti"</v>
          </cell>
        </row>
        <row r="295">
          <cell r="C295" t="str">
            <v>Total savings (savings are a positive number)</v>
          </cell>
          <cell r="D295" t="str">
            <v>Celkové úspory (jako kladná hodnota)</v>
          </cell>
        </row>
        <row r="296">
          <cell r="C296" t="str">
            <v>Total savings as % of forecast opex</v>
          </cell>
          <cell r="D296" t="str">
            <v>Celkové úspory jako procento prognózovaných provozních nákladů</v>
          </cell>
        </row>
        <row r="297">
          <cell r="C297" t="str">
            <v>Total change of annual revenue for year t+1</v>
          </cell>
          <cell r="D297" t="str">
            <v>Celková částka měnící roční příjem v roce t+1</v>
          </cell>
        </row>
        <row r="298">
          <cell r="C298" t="str">
            <v>Total volume related true pass through - whole system</v>
          </cell>
          <cell r="D298" t="str">
            <v>Celkové náklady s promítnutím - jako celek</v>
          </cell>
        </row>
        <row r="299">
          <cell r="C299" t="str">
            <v>Total volume-related indexed - per m3 billed</v>
          </cell>
          <cell r="D299" t="str">
            <v>Celkový objem indexovaný - na fakturovaný m3</v>
          </cell>
        </row>
        <row r="300">
          <cell r="C300" t="str">
            <v>Total volume-related indexed - whole system</v>
          </cell>
          <cell r="D300" t="str">
            <v>Celkový objem indexovaný - celý systém</v>
          </cell>
        </row>
        <row r="301">
          <cell r="C301" t="str">
            <v>Total volume-related true pass through - per m3 billed</v>
          </cell>
          <cell r="D301" t="str">
            <v>Celkové náklady dle objemu s promítnutím - na fakturovaný m3</v>
          </cell>
        </row>
        <row r="302">
          <cell r="C302" t="str">
            <v>Total volume-related true up - per m3 billed</v>
          </cell>
          <cell r="D302" t="str">
            <v>Celkové náklady dle objemu  s poč. vyrovnáním (dle skutečnosti) - na fakturovaný m3</v>
          </cell>
        </row>
        <row r="303">
          <cell r="C303" t="str">
            <v>Total volume-related true up - whole system</v>
          </cell>
          <cell r="D303" t="str">
            <v>Celkové náklady dle objemu  s poč. vyrovnáním (dle skutečnosti) - celý systém</v>
          </cell>
        </row>
        <row r="304">
          <cell r="C304" t="str">
            <v>Treatment of opex for new infrastructure (cross reference) - to be used for conditional formatting</v>
          </cell>
          <cell r="D304" t="str">
            <v>Očištění provozních nákladů nové infrastruktury</v>
          </cell>
        </row>
        <row r="305">
          <cell r="C305" t="str">
            <v>Treatment of opex items</v>
          </cell>
          <cell r="D305" t="str">
            <v xml:space="preserve">Očištění provozních nákladů  </v>
          </cell>
        </row>
        <row r="306">
          <cell r="C306" t="str">
            <v>TURNOVER APPROACH</v>
          </cell>
          <cell r="D306" t="str">
            <v>PŘÍSTUP NA ZÁKLADĚ PODÍLU ZISKU V OBRATU</v>
          </cell>
        </row>
        <row r="307">
          <cell r="C307" t="str">
            <v>Type I</v>
          </cell>
          <cell r="D307" t="str">
            <v>Typ I</v>
          </cell>
        </row>
        <row r="308">
          <cell r="C308" t="str">
            <v>Type II</v>
          </cell>
          <cell r="D308" t="str">
            <v>Typ II</v>
          </cell>
        </row>
        <row r="309">
          <cell r="C309" t="str">
            <v>Type III</v>
          </cell>
          <cell r="D309" t="str">
            <v>Typ III</v>
          </cell>
        </row>
        <row r="310">
          <cell r="C310" t="str">
            <v>Types for treatment of opex for new infrastructure</v>
          </cell>
          <cell r="D310" t="str">
            <v>Typy očištění provozních nákladů nové infrastruktury</v>
          </cell>
        </row>
        <row r="311">
          <cell r="C311" t="str">
            <v>Unit</v>
          </cell>
          <cell r="D311" t="str">
            <v>Jednotka</v>
          </cell>
        </row>
        <row r="312">
          <cell r="C312" t="str">
            <v>Up to and including</v>
          </cell>
          <cell r="D312" t="str">
            <v>Do (včetně)</v>
          </cell>
        </row>
        <row r="313">
          <cell r="C313" t="str">
            <v>User defined 1 - one category must be chosen</v>
          </cell>
          <cell r="D313" t="str">
            <v>Určeno uživatelem 1 - musí být vybrána jedna kategorie</v>
          </cell>
        </row>
        <row r="314">
          <cell r="C314" t="str">
            <v>User defined 2 - one category must be chosen</v>
          </cell>
          <cell r="D314" t="str">
            <v>Určeno uživatelem 2 - musí být vybrána jedna kategorie</v>
          </cell>
        </row>
        <row r="315">
          <cell r="C315" t="str">
            <v>User defined 3 - one category must be chosen</v>
          </cell>
          <cell r="D315" t="str">
            <v>Určeno uživatelem 3 - musí být vybrána jedna kategorie</v>
          </cell>
        </row>
        <row r="316">
          <cell r="C316" t="str">
            <v>User input - overriding default approach</v>
          </cell>
          <cell r="D316" t="str">
            <v>Případný uživatelský vstup tam, kde uživatel chce přepisovat výchozí přístup</v>
          </cell>
        </row>
        <row r="317">
          <cell r="C317" t="str">
            <v>User input in column G in case of second and subsequent price control periods</v>
          </cell>
          <cell r="D317" t="str">
            <v>Uživatelský vstup ve sloupci G v případě druhého a následujících období fixace</v>
          </cell>
        </row>
        <row r="318">
          <cell r="C318" t="str">
            <v>Value in first year</v>
          </cell>
          <cell r="D318" t="str">
            <v>Hodnota v prvním roce</v>
          </cell>
        </row>
        <row r="319">
          <cell r="C319" t="str">
            <v>Value of ∆P / Pt</v>
          </cell>
          <cell r="D319" t="str">
            <v>Hodnota  ∆P / Pt</v>
          </cell>
        </row>
        <row r="320">
          <cell r="C320" t="str">
            <v>Value of P1</v>
          </cell>
          <cell r="D320" t="str">
            <v>Hodnota P1</v>
          </cell>
        </row>
        <row r="321">
          <cell r="C321" t="str">
            <v>Value of psi</v>
          </cell>
          <cell r="D321" t="str">
            <v>Hodnota psí</v>
          </cell>
        </row>
        <row r="322">
          <cell r="C322" t="str">
            <v>Value of w</v>
          </cell>
          <cell r="D322" t="str">
            <v>Hodnota w</v>
          </cell>
        </row>
        <row r="323">
          <cell r="C323" t="str">
            <v>Values as at 'Reforecast'</v>
          </cell>
          <cell r="D323" t="str">
            <v>Hodnoty přezkoumání u "Odhadu"</v>
          </cell>
        </row>
        <row r="324">
          <cell r="C324" t="str">
            <v>Version</v>
          </cell>
          <cell r="D324" t="str">
            <v>Verze</v>
          </cell>
        </row>
        <row r="325">
          <cell r="C325" t="str">
            <v>Visibility flag</v>
          </cell>
          <cell r="D325" t="str">
            <v>Indikátor proveditelnosti</v>
          </cell>
        </row>
        <row r="326">
          <cell r="C326" t="str">
            <v>Volume</v>
          </cell>
          <cell r="D326" t="str">
            <v>Objem</v>
          </cell>
        </row>
        <row r="327">
          <cell r="C327" t="str">
            <v>VRC = Volume related costs</v>
          </cell>
          <cell r="D327" t="str">
            <v>VN = Variabilní náklady</v>
          </cell>
        </row>
        <row r="328">
          <cell r="C328" t="str">
            <v>Wash-up (Wt-2) brought forward from previous price control period</v>
          </cell>
          <cell r="D328" t="str">
            <v>"Vyrovnání dle skutečnosti" (Wt-2) převedené z předchozího období cenové fixace</v>
          </cell>
        </row>
        <row r="329">
          <cell r="C329" t="str">
            <v>Wastewater</v>
          </cell>
          <cell r="D329" t="str">
            <v>Odpadní voda</v>
          </cell>
        </row>
        <row r="330">
          <cell r="C330" t="str">
            <v>Water sector civil works price index - DW</v>
          </cell>
          <cell r="D330" t="str">
            <v>Index cen stavebních děl - pitná voda</v>
          </cell>
        </row>
        <row r="331">
          <cell r="C331" t="str">
            <v>Water sector civil works price index - WW</v>
          </cell>
          <cell r="D331" t="str">
            <v>Index cen stavebních děl - odpadní voda</v>
          </cell>
        </row>
        <row r="332">
          <cell r="C332" t="str">
            <v>Working capital</v>
          </cell>
          <cell r="D332" t="str">
            <v>Pracovní kapitál</v>
          </cell>
        </row>
        <row r="333">
          <cell r="C333" t="str">
            <v>Working column</v>
          </cell>
          <cell r="D333" t="str">
            <v>Pracovní sloupec</v>
          </cell>
        </row>
        <row r="334">
          <cell r="C334" t="str">
            <v>Wt</v>
          </cell>
          <cell r="D334" t="str">
            <v>Wt</v>
          </cell>
        </row>
        <row r="335">
          <cell r="C335" t="str">
            <v>Year of price control period</v>
          </cell>
          <cell r="D335" t="str">
            <v>Rok období cenové fixace</v>
          </cell>
        </row>
        <row r="336">
          <cell r="C336" t="str">
            <v>Year under contract between owner and existing operator</v>
          </cell>
          <cell r="D336" t="str">
            <v>Rok, spadající do doby smlouvy mezi vlastníkem a provozovatelem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Info"/>
      <sheetName val="Vstupy ex ante"/>
      <sheetName val="Vstupy ex post"/>
      <sheetName val="Investiční náklady"/>
      <sheetName val="PV ex ante"/>
      <sheetName val="PV ex post"/>
      <sheetName val="PV výpočty"/>
      <sheetName val="PV Cena"/>
      <sheetName val="OV ex ante"/>
      <sheetName val="OV ex post"/>
      <sheetName val="OV výpočty"/>
      <sheetName val="OV Cena"/>
      <sheetName val="Analýza"/>
      <sheetName val="Souhrn"/>
      <sheetName val="Stručný souhrn"/>
      <sheetName val="Kalkulace"/>
      <sheetName val="Smluvní investice PV"/>
      <sheetName val="SI-PV_sum"/>
      <sheetName val="Smluvní investice OV"/>
      <sheetName val="SI-OV_sum"/>
      <sheetName val="Kalkulace výpočty"/>
      <sheetName val="Slovník"/>
      <sheetName val="VN_vII 0 9_VSTv1 1"/>
    </sheetNames>
    <sheetDataSet>
      <sheetData sheetId="0" refreshError="1"/>
      <sheetData sheetId="1" refreshError="1"/>
      <sheetData sheetId="2" refreshError="1">
        <row r="4">
          <cell r="E4">
            <v>2011</v>
          </cell>
          <cell r="K4">
            <v>7.0000000000000007E-2</v>
          </cell>
        </row>
        <row r="5">
          <cell r="E5">
            <v>5</v>
          </cell>
          <cell r="K5">
            <v>7.0000000000000007E-2</v>
          </cell>
          <cell r="P5">
            <v>0.5</v>
          </cell>
        </row>
        <row r="86">
          <cell r="F86">
            <v>1.1000000000000001</v>
          </cell>
        </row>
        <row r="87">
          <cell r="F87">
            <v>0.9</v>
          </cell>
        </row>
        <row r="88">
          <cell r="F88">
            <v>1.25</v>
          </cell>
        </row>
        <row r="95">
          <cell r="E95">
            <v>10</v>
          </cell>
        </row>
      </sheetData>
      <sheetData sheetId="3" refreshError="1"/>
      <sheetData sheetId="4" refreshError="1"/>
      <sheetData sheetId="5" refreshError="1">
        <row r="8">
          <cell r="E8">
            <v>10</v>
          </cell>
        </row>
      </sheetData>
      <sheetData sheetId="6" refreshError="1"/>
      <sheetData sheetId="7" refreshError="1"/>
      <sheetData sheetId="8" refreshError="1">
        <row r="1">
          <cell r="D1" t="b">
            <v>1</v>
          </cell>
        </row>
      </sheetData>
      <sheetData sheetId="9" refreshError="1">
        <row r="8">
          <cell r="E8">
            <v>10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Info"/>
      <sheetName val="Vstupy"/>
      <sheetName val="ReHoK"/>
      <sheetName val="ReHoK2"/>
      <sheetName val="Už. def. ReHoK"/>
      <sheetName val="Očekávání"/>
      <sheetName val="Provozní náklady VODNÉ"/>
      <sheetName val="Provozní náklady STOČNÉ"/>
      <sheetName val="Nájem VODNÉ"/>
      <sheetName val="Nájem STOČNÉ"/>
      <sheetName val="VODNÉ"/>
      <sheetName val="STOČNÉ"/>
      <sheetName val="Souhrn"/>
      <sheetName val="Slovní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Info"/>
      <sheetName val="Vstupy ex ante"/>
      <sheetName val="Vstupy ex post"/>
      <sheetName val="Investiční náklady"/>
      <sheetName val="PV ex ante"/>
      <sheetName val="PV ex post"/>
      <sheetName val="PV výpočty"/>
      <sheetName val="PV Cena"/>
      <sheetName val="OV ex ante"/>
      <sheetName val="OV ex post"/>
      <sheetName val="OV výpočty"/>
      <sheetName val="OV Cena"/>
      <sheetName val="Analýza"/>
      <sheetName val="Souhrn"/>
      <sheetName val="Stručný souhrn"/>
      <sheetName val="Kalkulace"/>
      <sheetName val="Smluvní investice PV"/>
      <sheetName val="SI-PV_sum"/>
      <sheetName val="Smluvní investice OV"/>
      <sheetName val="SI-OV_sum"/>
      <sheetName val="Kalkulace výpočty"/>
      <sheetName val="Slovník"/>
    </sheetNames>
    <sheetDataSet>
      <sheetData sheetId="0"/>
      <sheetData sheetId="1"/>
      <sheetData sheetId="2">
        <row r="4">
          <cell r="E4">
            <v>2011</v>
          </cell>
        </row>
      </sheetData>
      <sheetData sheetId="3">
        <row r="4">
          <cell r="E4">
            <v>2012</v>
          </cell>
        </row>
        <row r="5">
          <cell r="F5" t="b">
            <v>0</v>
          </cell>
          <cell r="I5" t="b">
            <v>1</v>
          </cell>
        </row>
      </sheetData>
      <sheetData sheetId="4"/>
      <sheetData sheetId="5">
        <row r="8">
          <cell r="E8">
            <v>10</v>
          </cell>
        </row>
      </sheetData>
      <sheetData sheetId="6"/>
      <sheetData sheetId="7"/>
      <sheetData sheetId="8">
        <row r="1">
          <cell r="D1" t="b">
            <v>1</v>
          </cell>
        </row>
      </sheetData>
      <sheetData sheetId="9">
        <row r="8">
          <cell r="E8">
            <v>10</v>
          </cell>
        </row>
      </sheetData>
      <sheetData sheetId="10"/>
      <sheetData sheetId="11"/>
      <sheetData sheetId="12"/>
      <sheetData sheetId="13"/>
      <sheetData sheetId="14"/>
      <sheetData sheetId="15"/>
      <sheetData sheetId="16">
        <row r="52">
          <cell r="E52">
            <v>91.059183353402588</v>
          </cell>
        </row>
      </sheetData>
      <sheetData sheetId="17"/>
      <sheetData sheetId="18"/>
      <sheetData sheetId="19"/>
      <sheetData sheetId="20"/>
      <sheetData sheetId="21">
        <row r="1">
          <cell r="A1">
            <v>2</v>
          </cell>
        </row>
      </sheetData>
      <sheetData sheetId="22">
        <row r="1">
          <cell r="C1">
            <v>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Vstupy"/>
      <sheetName val="Souhrn exA VODNÉ"/>
      <sheetName val="PN exA VODNÉ"/>
      <sheetName val="Souhrn exP VODNÉ"/>
      <sheetName val="PN exP VODNÉ"/>
      <sheetName val="Souhrn exA STOČNÉ"/>
      <sheetName val="PN exA STOČNÉ"/>
      <sheetName val="Souhrn exP STOČNÉ"/>
      <sheetName val="PN exP STOČNÉ"/>
      <sheetName val="Souhrn"/>
      <sheetName val="Slovník"/>
      <sheetName val="IN-PV Ex ante"/>
      <sheetName val="IN-PV Odhad"/>
      <sheetName val="IN-PV Skutečnost"/>
      <sheetName val="IN-PV ExA G-K"/>
      <sheetName val="IN-PV R11-V11 oip"/>
      <sheetName val="IN-PV R12-V12 oic"/>
      <sheetName val="IN-PV AC11-AG11 sip"/>
      <sheetName val="IN-PV AC12-AG12 sic"/>
      <sheetName val="IN-PV AN13-AR13 oop"/>
      <sheetName val="IN-PV AN14-AR14 ooc"/>
      <sheetName val="IN-PV AY13-BC13 sop"/>
      <sheetName val="IN-PV AY14-BC14 soc"/>
      <sheetName val="IN-OV Ex ante"/>
      <sheetName val="IN-OV Odhad"/>
      <sheetName val="IN-OV Skutečnost"/>
      <sheetName val="IN-OV ExA G-K"/>
      <sheetName val="IN-OV R11-V11 oip"/>
      <sheetName val="IN-OV R12-V12 oic"/>
      <sheetName val="IN-OV AC11-AG11 sip"/>
      <sheetName val="IN-OV AC12-AG12 sic"/>
      <sheetName val="IN-OV AN13-AR13 oop"/>
      <sheetName val="IN-OV AN14-AR14 ooc"/>
      <sheetName val="IN-OV AY13-BC13 sop"/>
      <sheetName val="IN-OV AY14-BC14 soc"/>
      <sheetName val="Obecn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7">
          <cell r="C7">
            <v>2010</v>
          </cell>
        </row>
      </sheetData>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obec@dolnihorice.cz"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
    <tabColor rgb="FF00B0F0"/>
  </sheetPr>
  <dimension ref="A1:K100"/>
  <sheetViews>
    <sheetView showGridLines="0" tabSelected="1" topLeftCell="A64" zoomScaleNormal="100" workbookViewId="0">
      <selection activeCell="D78" sqref="D78:E79"/>
    </sheetView>
  </sheetViews>
  <sheetFormatPr defaultColWidth="9.140625" defaultRowHeight="15" customHeight="1" outlineLevelRow="1" x14ac:dyDescent="0.25"/>
  <cols>
    <col min="1" max="1" width="7.28515625" style="1" customWidth="1"/>
    <col min="2" max="2" width="47.28515625" style="1" bestFit="1" customWidth="1"/>
    <col min="3" max="3" width="13.140625" style="1" bestFit="1" customWidth="1"/>
    <col min="4" max="4" width="10.7109375" style="1" customWidth="1"/>
    <col min="5" max="5" width="11.28515625" style="1" bestFit="1" customWidth="1"/>
    <col min="6" max="8" width="11.7109375" style="1" customWidth="1"/>
    <col min="9" max="9" width="12.7109375" style="1" bestFit="1" customWidth="1"/>
    <col min="10" max="10" width="11.28515625" style="1" customWidth="1"/>
    <col min="11" max="11" width="13" style="1" customWidth="1"/>
    <col min="12" max="16384" width="9.140625" style="1"/>
  </cols>
  <sheetData>
    <row r="1" spans="1:7" ht="15" customHeight="1" x14ac:dyDescent="0.25">
      <c r="G1" s="2" t="s">
        <v>128</v>
      </c>
    </row>
    <row r="3" spans="1:7" ht="15" customHeight="1" x14ac:dyDescent="0.25">
      <c r="A3" s="51" t="s">
        <v>199</v>
      </c>
      <c r="B3" s="51"/>
      <c r="C3" s="51"/>
      <c r="D3" s="51"/>
      <c r="E3" s="51"/>
      <c r="F3" s="51"/>
      <c r="G3" s="51"/>
    </row>
    <row r="5" spans="1:7" ht="15" customHeight="1" x14ac:dyDescent="0.25">
      <c r="G5" s="4" t="s">
        <v>0</v>
      </c>
    </row>
    <row r="6" spans="1:7" ht="15" customHeight="1" x14ac:dyDescent="0.25">
      <c r="A6" s="8" t="s">
        <v>1</v>
      </c>
      <c r="B6" s="8" t="s">
        <v>2</v>
      </c>
      <c r="C6" s="52" t="s">
        <v>166</v>
      </c>
      <c r="D6" s="53"/>
      <c r="E6" s="53"/>
      <c r="F6" s="53"/>
      <c r="G6" s="54"/>
    </row>
    <row r="7" spans="1:7" ht="15" customHeight="1" x14ac:dyDescent="0.25">
      <c r="A7" s="8" t="s">
        <v>3</v>
      </c>
      <c r="B7" s="8" t="s">
        <v>4</v>
      </c>
      <c r="C7" s="55" t="s">
        <v>166</v>
      </c>
      <c r="D7" s="55"/>
      <c r="E7" s="55"/>
      <c r="F7" s="55"/>
      <c r="G7" s="9" t="s">
        <v>168</v>
      </c>
    </row>
    <row r="8" spans="1:7" ht="15" customHeight="1" x14ac:dyDescent="0.25">
      <c r="A8" s="8" t="s">
        <v>5</v>
      </c>
      <c r="B8" s="8" t="s">
        <v>6</v>
      </c>
      <c r="C8" s="55" t="s">
        <v>166</v>
      </c>
      <c r="D8" s="55"/>
      <c r="E8" s="55"/>
      <c r="F8" s="55"/>
      <c r="G8" s="10">
        <v>252191</v>
      </c>
    </row>
    <row r="9" spans="1:7" ht="15" customHeight="1" x14ac:dyDescent="0.25">
      <c r="A9" s="8" t="s">
        <v>7</v>
      </c>
      <c r="B9" s="8" t="s">
        <v>8</v>
      </c>
      <c r="C9" s="56" t="s">
        <v>167</v>
      </c>
      <c r="D9" s="57"/>
      <c r="E9" s="57"/>
      <c r="F9" s="57"/>
      <c r="G9" s="58"/>
    </row>
    <row r="10" spans="1:7" ht="15" customHeight="1" x14ac:dyDescent="0.25">
      <c r="A10" s="8" t="s">
        <v>9</v>
      </c>
      <c r="B10" s="8" t="s">
        <v>10</v>
      </c>
      <c r="C10" s="59"/>
      <c r="D10" s="60"/>
      <c r="E10" s="60"/>
      <c r="F10" s="60"/>
      <c r="G10" s="61"/>
    </row>
    <row r="11" spans="1:7" ht="66" customHeight="1" x14ac:dyDescent="0.25">
      <c r="A11" s="8" t="s">
        <v>11</v>
      </c>
      <c r="B11" s="8" t="s">
        <v>12</v>
      </c>
      <c r="C11" s="48" t="s">
        <v>198</v>
      </c>
      <c r="D11" s="49"/>
      <c r="E11" s="49"/>
      <c r="F11" s="49"/>
      <c r="G11" s="50"/>
    </row>
    <row r="13" spans="1:7" ht="15" customHeight="1" x14ac:dyDescent="0.25">
      <c r="A13" s="62" t="s">
        <v>13</v>
      </c>
      <c r="B13" s="62" t="s">
        <v>14</v>
      </c>
      <c r="C13" s="62"/>
      <c r="D13" s="62"/>
      <c r="E13" s="62"/>
      <c r="F13" s="62"/>
      <c r="G13" s="62"/>
    </row>
    <row r="14" spans="1:7" ht="15" customHeight="1" x14ac:dyDescent="0.25">
      <c r="A14" s="62"/>
      <c r="B14" s="63" t="s">
        <v>15</v>
      </c>
      <c r="C14" s="63" t="s">
        <v>16</v>
      </c>
      <c r="D14" s="62" t="s">
        <v>17</v>
      </c>
      <c r="E14" s="62"/>
      <c r="F14" s="62" t="s">
        <v>18</v>
      </c>
      <c r="G14" s="62"/>
    </row>
    <row r="15" spans="1:7" s="3" customFormat="1" ht="15" customHeight="1" x14ac:dyDescent="0.25">
      <c r="A15" s="62"/>
      <c r="B15" s="63"/>
      <c r="C15" s="63"/>
      <c r="D15" s="11">
        <v>2023</v>
      </c>
      <c r="E15" s="12">
        <v>2024</v>
      </c>
      <c r="F15" s="11">
        <v>2023</v>
      </c>
      <c r="G15" s="12">
        <v>2024</v>
      </c>
    </row>
    <row r="16" spans="1:7" s="3" customFormat="1" ht="15" customHeight="1" x14ac:dyDescent="0.25">
      <c r="A16" s="62"/>
      <c r="B16" s="63"/>
      <c r="C16" s="63"/>
      <c r="D16" s="13" t="s">
        <v>129</v>
      </c>
      <c r="E16" s="14" t="s">
        <v>19</v>
      </c>
      <c r="F16" s="13" t="s">
        <v>129</v>
      </c>
      <c r="G16" s="14" t="s">
        <v>19</v>
      </c>
    </row>
    <row r="17" spans="1:7" s="5" customFormat="1" ht="15" customHeight="1" x14ac:dyDescent="0.25">
      <c r="A17" s="15">
        <v>1</v>
      </c>
      <c r="B17" s="15">
        <v>2</v>
      </c>
      <c r="C17" s="15" t="s">
        <v>20</v>
      </c>
      <c r="D17" s="15">
        <v>3</v>
      </c>
      <c r="E17" s="15">
        <v>4</v>
      </c>
      <c r="F17" s="15">
        <v>6</v>
      </c>
      <c r="G17" s="15">
        <v>7</v>
      </c>
    </row>
    <row r="18" spans="1:7" s="6" customFormat="1" ht="15" customHeight="1" x14ac:dyDescent="0.25">
      <c r="A18" s="16" t="s">
        <v>21</v>
      </c>
      <c r="B18" s="16" t="s">
        <v>22</v>
      </c>
      <c r="C18" s="11" t="s">
        <v>130</v>
      </c>
      <c r="D18" s="43">
        <f t="shared" ref="D18" si="0">SUM(D19:D22)</f>
        <v>0.13630700000000001</v>
      </c>
      <c r="E18" s="43">
        <f t="shared" ref="E18:G18" si="1">SUM(E19:E22)</f>
        <v>0.13630700000000001</v>
      </c>
      <c r="F18" s="43">
        <f t="shared" si="1"/>
        <v>6.5763000000000002E-2</v>
      </c>
      <c r="G18" s="43">
        <f t="shared" si="1"/>
        <v>6.5763000000000002E-2</v>
      </c>
    </row>
    <row r="19" spans="1:7" ht="15" customHeight="1" x14ac:dyDescent="0.25">
      <c r="A19" s="17" t="s">
        <v>23</v>
      </c>
      <c r="B19" s="17" t="s">
        <v>24</v>
      </c>
      <c r="C19" s="14" t="s">
        <v>130</v>
      </c>
      <c r="D19" s="44">
        <v>8.9482000000000006E-2</v>
      </c>
      <c r="E19" s="44">
        <v>8.9482000000000006E-2</v>
      </c>
      <c r="F19" s="44">
        <v>0</v>
      </c>
      <c r="G19" s="44">
        <v>0</v>
      </c>
    </row>
    <row r="20" spans="1:7" ht="15" customHeight="1" x14ac:dyDescent="0.25">
      <c r="A20" s="17" t="s">
        <v>25</v>
      </c>
      <c r="B20" s="18" t="s">
        <v>26</v>
      </c>
      <c r="C20" s="14" t="s">
        <v>130</v>
      </c>
      <c r="D20" s="44">
        <v>0</v>
      </c>
      <c r="E20" s="44">
        <v>0</v>
      </c>
      <c r="F20" s="44">
        <v>0</v>
      </c>
      <c r="G20" s="44">
        <v>0</v>
      </c>
    </row>
    <row r="21" spans="1:7" ht="15" customHeight="1" x14ac:dyDescent="0.25">
      <c r="A21" s="17" t="s">
        <v>27</v>
      </c>
      <c r="B21" s="18" t="s">
        <v>28</v>
      </c>
      <c r="C21" s="14" t="s">
        <v>130</v>
      </c>
      <c r="D21" s="44">
        <v>6.5059999999999996E-3</v>
      </c>
      <c r="E21" s="44">
        <v>6.5059999999999996E-3</v>
      </c>
      <c r="F21" s="44">
        <v>0</v>
      </c>
      <c r="G21" s="44">
        <v>0</v>
      </c>
    </row>
    <row r="22" spans="1:7" ht="15" customHeight="1" x14ac:dyDescent="0.25">
      <c r="A22" s="17" t="s">
        <v>29</v>
      </c>
      <c r="B22" s="18" t="s">
        <v>30</v>
      </c>
      <c r="C22" s="14" t="s">
        <v>130</v>
      </c>
      <c r="D22" s="44">
        <v>4.0319000000000001E-2</v>
      </c>
      <c r="E22" s="44">
        <v>4.0319000000000001E-2</v>
      </c>
      <c r="F22" s="44">
        <v>6.5763000000000002E-2</v>
      </c>
      <c r="G22" s="44">
        <v>6.5763000000000002E-2</v>
      </c>
    </row>
    <row r="23" spans="1:7" s="6" customFormat="1" ht="15" customHeight="1" x14ac:dyDescent="0.25">
      <c r="A23" s="16" t="s">
        <v>31</v>
      </c>
      <c r="B23" s="16" t="s">
        <v>32</v>
      </c>
      <c r="C23" s="11" t="s">
        <v>130</v>
      </c>
      <c r="D23" s="43">
        <f t="shared" ref="D23:G23" si="2">SUM(D24:D25)</f>
        <v>0.151312</v>
      </c>
      <c r="E23" s="43">
        <f t="shared" si="2"/>
        <v>0.151312</v>
      </c>
      <c r="F23" s="43">
        <f t="shared" si="2"/>
        <v>0</v>
      </c>
      <c r="G23" s="43">
        <f t="shared" si="2"/>
        <v>0</v>
      </c>
    </row>
    <row r="24" spans="1:7" ht="15" customHeight="1" x14ac:dyDescent="0.25">
      <c r="A24" s="17" t="s">
        <v>33</v>
      </c>
      <c r="B24" s="17" t="s">
        <v>34</v>
      </c>
      <c r="C24" s="14" t="s">
        <v>130</v>
      </c>
      <c r="D24" s="44">
        <v>0.151312</v>
      </c>
      <c r="E24" s="44">
        <v>0.151312</v>
      </c>
      <c r="F24" s="44">
        <v>0</v>
      </c>
      <c r="G24" s="44">
        <v>0</v>
      </c>
    </row>
    <row r="25" spans="1:7" ht="15" customHeight="1" x14ac:dyDescent="0.25">
      <c r="A25" s="17" t="s">
        <v>35</v>
      </c>
      <c r="B25" s="18" t="s">
        <v>36</v>
      </c>
      <c r="C25" s="14" t="s">
        <v>130</v>
      </c>
      <c r="D25" s="44">
        <v>0</v>
      </c>
      <c r="E25" s="44">
        <v>0</v>
      </c>
      <c r="F25" s="44">
        <v>0</v>
      </c>
      <c r="G25" s="44">
        <v>0</v>
      </c>
    </row>
    <row r="26" spans="1:7" ht="15" customHeight="1" x14ac:dyDescent="0.25">
      <c r="A26" s="16">
        <v>3</v>
      </c>
      <c r="B26" s="16" t="s">
        <v>37</v>
      </c>
      <c r="C26" s="11" t="s">
        <v>130</v>
      </c>
      <c r="D26" s="43">
        <f t="shared" ref="D26:G26" si="3">SUM(D27:D28)</f>
        <v>1.485E-2</v>
      </c>
      <c r="E26" s="43">
        <f t="shared" si="3"/>
        <v>1.485E-2</v>
      </c>
      <c r="F26" s="43">
        <f t="shared" si="3"/>
        <v>0</v>
      </c>
      <c r="G26" s="43">
        <f t="shared" si="3"/>
        <v>0</v>
      </c>
    </row>
    <row r="27" spans="1:7" ht="15" customHeight="1" x14ac:dyDescent="0.25">
      <c r="A27" s="17" t="s">
        <v>38</v>
      </c>
      <c r="B27" s="17" t="s">
        <v>39</v>
      </c>
      <c r="C27" s="14" t="s">
        <v>130</v>
      </c>
      <c r="D27" s="44">
        <v>0</v>
      </c>
      <c r="E27" s="44">
        <v>0</v>
      </c>
      <c r="F27" s="44">
        <v>0</v>
      </c>
      <c r="G27" s="44">
        <v>0</v>
      </c>
    </row>
    <row r="28" spans="1:7" ht="15" customHeight="1" x14ac:dyDescent="0.25">
      <c r="A28" s="17" t="s">
        <v>40</v>
      </c>
      <c r="B28" s="18" t="s">
        <v>41</v>
      </c>
      <c r="C28" s="14" t="s">
        <v>130</v>
      </c>
      <c r="D28" s="44">
        <v>1.485E-2</v>
      </c>
      <c r="E28" s="44">
        <v>1.485E-2</v>
      </c>
      <c r="F28" s="44">
        <v>0</v>
      </c>
      <c r="G28" s="44">
        <v>0</v>
      </c>
    </row>
    <row r="29" spans="1:7" ht="15" customHeight="1" x14ac:dyDescent="0.25">
      <c r="A29" s="16">
        <v>4</v>
      </c>
      <c r="B29" s="16" t="s">
        <v>42</v>
      </c>
      <c r="C29" s="11" t="s">
        <v>130</v>
      </c>
      <c r="D29" s="43">
        <f t="shared" ref="D29:G29" si="4">SUM(D30:D33)</f>
        <v>0.61682882999999999</v>
      </c>
      <c r="E29" s="43">
        <f t="shared" si="4"/>
        <v>0.61682882999999999</v>
      </c>
      <c r="F29" s="43">
        <f t="shared" si="4"/>
        <v>0.13775000000000001</v>
      </c>
      <c r="G29" s="43">
        <f t="shared" si="4"/>
        <v>0.13775000000000001</v>
      </c>
    </row>
    <row r="30" spans="1:7" ht="15" customHeight="1" x14ac:dyDescent="0.25">
      <c r="A30" s="17" t="s">
        <v>43</v>
      </c>
      <c r="B30" s="18" t="s">
        <v>44</v>
      </c>
      <c r="C30" s="14" t="s">
        <v>130</v>
      </c>
      <c r="D30" s="44">
        <v>0.35454000000000002</v>
      </c>
      <c r="E30" s="44">
        <v>0.35454000000000002</v>
      </c>
      <c r="F30" s="44">
        <v>4.7000000000000002E-3</v>
      </c>
      <c r="G30" s="44">
        <v>4.7000000000000002E-3</v>
      </c>
    </row>
    <row r="31" spans="1:7" ht="15" customHeight="1" x14ac:dyDescent="0.25">
      <c r="A31" s="17" t="s">
        <v>45</v>
      </c>
      <c r="B31" s="18" t="s">
        <v>46</v>
      </c>
      <c r="C31" s="14" t="s">
        <v>130</v>
      </c>
      <c r="D31" s="44">
        <v>0.26228882999999997</v>
      </c>
      <c r="E31" s="44">
        <v>0.26228882999999997</v>
      </c>
      <c r="F31" s="44">
        <v>0.13305</v>
      </c>
      <c r="G31" s="44">
        <v>0.13305</v>
      </c>
    </row>
    <row r="32" spans="1:7" ht="15" customHeight="1" x14ac:dyDescent="0.25">
      <c r="A32" s="17" t="s">
        <v>47</v>
      </c>
      <c r="B32" s="18" t="s">
        <v>48</v>
      </c>
      <c r="C32" s="14" t="s">
        <v>130</v>
      </c>
      <c r="D32" s="44">
        <v>0</v>
      </c>
      <c r="E32" s="44">
        <v>0</v>
      </c>
      <c r="F32" s="44">
        <v>0</v>
      </c>
      <c r="G32" s="44">
        <v>0</v>
      </c>
    </row>
    <row r="33" spans="1:7" ht="15" customHeight="1" x14ac:dyDescent="0.25">
      <c r="A33" s="17" t="s">
        <v>49</v>
      </c>
      <c r="B33" s="18" t="s">
        <v>50</v>
      </c>
      <c r="C33" s="14" t="s">
        <v>130</v>
      </c>
      <c r="D33" s="44">
        <v>0</v>
      </c>
      <c r="E33" s="44">
        <v>0</v>
      </c>
      <c r="F33" s="44">
        <v>0</v>
      </c>
      <c r="G33" s="44">
        <v>0</v>
      </c>
    </row>
    <row r="34" spans="1:7" ht="15" customHeight="1" x14ac:dyDescent="0.25">
      <c r="A34" s="16">
        <v>5</v>
      </c>
      <c r="B34" s="16" t="s">
        <v>51</v>
      </c>
      <c r="C34" s="11" t="s">
        <v>130</v>
      </c>
      <c r="D34" s="43">
        <f t="shared" ref="D34:G34" si="5">SUM(D35:D37)</f>
        <v>7.3418999999999998E-2</v>
      </c>
      <c r="E34" s="43">
        <f t="shared" si="5"/>
        <v>7.3418999999999998E-2</v>
      </c>
      <c r="F34" s="43">
        <f t="shared" si="5"/>
        <v>5.4770000000000001E-3</v>
      </c>
      <c r="G34" s="43">
        <f t="shared" si="5"/>
        <v>5.4770000000000001E-3</v>
      </c>
    </row>
    <row r="35" spans="1:7" ht="15" customHeight="1" x14ac:dyDescent="0.25">
      <c r="A35" s="17" t="s">
        <v>52</v>
      </c>
      <c r="B35" s="18" t="s">
        <v>53</v>
      </c>
      <c r="C35" s="14" t="s">
        <v>130</v>
      </c>
      <c r="D35" s="44">
        <v>0</v>
      </c>
      <c r="E35" s="44">
        <v>0</v>
      </c>
      <c r="F35" s="44">
        <v>0</v>
      </c>
      <c r="G35" s="44">
        <v>0</v>
      </c>
    </row>
    <row r="36" spans="1:7" ht="15" customHeight="1" x14ac:dyDescent="0.25">
      <c r="A36" s="17" t="s">
        <v>54</v>
      </c>
      <c r="B36" s="18" t="s">
        <v>55</v>
      </c>
      <c r="C36" s="14" t="s">
        <v>130</v>
      </c>
      <c r="D36" s="44">
        <v>7.3418999999999998E-2</v>
      </c>
      <c r="E36" s="44">
        <v>7.3418999999999998E-2</v>
      </c>
      <c r="F36" s="44">
        <v>5.4770000000000001E-3</v>
      </c>
      <c r="G36" s="44">
        <v>5.4770000000000001E-3</v>
      </c>
    </row>
    <row r="37" spans="1:7" ht="15" customHeight="1" x14ac:dyDescent="0.25">
      <c r="A37" s="17" t="s">
        <v>56</v>
      </c>
      <c r="B37" s="18" t="s">
        <v>57</v>
      </c>
      <c r="C37" s="14" t="s">
        <v>130</v>
      </c>
      <c r="D37" s="44">
        <v>0</v>
      </c>
      <c r="E37" s="44">
        <v>0</v>
      </c>
      <c r="F37" s="44">
        <v>0</v>
      </c>
      <c r="G37" s="44">
        <v>0</v>
      </c>
    </row>
    <row r="38" spans="1:7" ht="15" customHeight="1" x14ac:dyDescent="0.25">
      <c r="A38" s="16">
        <v>6</v>
      </c>
      <c r="B38" s="19" t="s">
        <v>58</v>
      </c>
      <c r="C38" s="11" t="s">
        <v>130</v>
      </c>
      <c r="D38" s="43">
        <v>0</v>
      </c>
      <c r="E38" s="43">
        <v>0</v>
      </c>
      <c r="F38" s="43">
        <v>0</v>
      </c>
      <c r="G38" s="43">
        <v>0</v>
      </c>
    </row>
    <row r="39" spans="1:7" ht="15" customHeight="1" x14ac:dyDescent="0.25">
      <c r="A39" s="16">
        <v>7</v>
      </c>
      <c r="B39" s="19" t="s">
        <v>59</v>
      </c>
      <c r="C39" s="11" t="s">
        <v>130</v>
      </c>
      <c r="D39" s="43">
        <v>0</v>
      </c>
      <c r="E39" s="43">
        <v>0</v>
      </c>
      <c r="F39" s="43">
        <v>0</v>
      </c>
      <c r="G39" s="43">
        <v>0</v>
      </c>
    </row>
    <row r="40" spans="1:7" ht="15" customHeight="1" x14ac:dyDescent="0.25">
      <c r="A40" s="16">
        <v>8</v>
      </c>
      <c r="B40" s="19" t="s">
        <v>60</v>
      </c>
      <c r="C40" s="11" t="s">
        <v>130</v>
      </c>
      <c r="D40" s="43">
        <v>0</v>
      </c>
      <c r="E40" s="43">
        <v>0</v>
      </c>
      <c r="F40" s="43">
        <v>0</v>
      </c>
      <c r="G40" s="43">
        <v>0</v>
      </c>
    </row>
    <row r="41" spans="1:7" ht="15" customHeight="1" x14ac:dyDescent="0.25">
      <c r="A41" s="16">
        <v>9</v>
      </c>
      <c r="B41" s="19" t="s">
        <v>61</v>
      </c>
      <c r="C41" s="11" t="s">
        <v>130</v>
      </c>
      <c r="D41" s="43">
        <v>0</v>
      </c>
      <c r="E41" s="43">
        <v>0</v>
      </c>
      <c r="F41" s="43">
        <v>0</v>
      </c>
      <c r="G41" s="43">
        <v>0</v>
      </c>
    </row>
    <row r="42" spans="1:7" ht="15" customHeight="1" x14ac:dyDescent="0.25">
      <c r="A42" s="16">
        <v>10</v>
      </c>
      <c r="B42" s="19" t="s">
        <v>62</v>
      </c>
      <c r="C42" s="11" t="s">
        <v>130</v>
      </c>
      <c r="D42" s="43">
        <f t="shared" ref="D42:G42" si="6">SUM(D18,D23,D26,D29,D34,D38,D39,D40,D41)</f>
        <v>0.99271682999999999</v>
      </c>
      <c r="E42" s="43">
        <f t="shared" si="6"/>
        <v>0.99271682999999999</v>
      </c>
      <c r="F42" s="43">
        <f t="shared" si="6"/>
        <v>0.20899000000000001</v>
      </c>
      <c r="G42" s="43">
        <f t="shared" si="6"/>
        <v>0.20899000000000001</v>
      </c>
    </row>
    <row r="43" spans="1:7" ht="15" customHeight="1" x14ac:dyDescent="0.25">
      <c r="A43" s="17" t="s">
        <v>63</v>
      </c>
      <c r="B43" s="18" t="s">
        <v>64</v>
      </c>
      <c r="C43" s="14" t="s">
        <v>130</v>
      </c>
      <c r="D43" s="40">
        <v>74.058999999999997</v>
      </c>
      <c r="E43" s="40">
        <v>74.058999999999997</v>
      </c>
      <c r="F43" s="45">
        <v>48.283000000000001</v>
      </c>
      <c r="G43" s="45">
        <v>48283</v>
      </c>
    </row>
    <row r="44" spans="1:7" ht="15" customHeight="1" x14ac:dyDescent="0.25">
      <c r="A44" s="17" t="s">
        <v>65</v>
      </c>
      <c r="B44" s="18" t="s">
        <v>66</v>
      </c>
      <c r="C44" s="14" t="s">
        <v>130</v>
      </c>
      <c r="D44" s="21"/>
      <c r="E44" s="21"/>
      <c r="F44" s="21"/>
      <c r="G44" s="21"/>
    </row>
    <row r="45" spans="1:7" ht="15" customHeight="1" x14ac:dyDescent="0.25">
      <c r="A45" s="17" t="s">
        <v>67</v>
      </c>
      <c r="B45" s="18" t="s">
        <v>68</v>
      </c>
      <c r="C45" s="14" t="s">
        <v>69</v>
      </c>
      <c r="D45" s="22"/>
      <c r="E45" s="22"/>
      <c r="F45" s="22"/>
      <c r="G45" s="22"/>
    </row>
    <row r="46" spans="1:7" ht="15" customHeight="1" x14ac:dyDescent="0.25">
      <c r="A46" s="17" t="s">
        <v>70</v>
      </c>
      <c r="B46" s="18" t="s">
        <v>71</v>
      </c>
      <c r="C46" s="14" t="s">
        <v>131</v>
      </c>
      <c r="D46" s="46">
        <v>3.8634000000000002E-2</v>
      </c>
      <c r="E46" s="46">
        <v>3.8634000000000002E-2</v>
      </c>
      <c r="F46" s="47"/>
      <c r="G46" s="47"/>
    </row>
    <row r="47" spans="1:7" ht="15" customHeight="1" x14ac:dyDescent="0.25">
      <c r="A47" s="17" t="s">
        <v>72</v>
      </c>
      <c r="B47" s="18" t="s">
        <v>73</v>
      </c>
      <c r="C47" s="14" t="s">
        <v>131</v>
      </c>
      <c r="D47" s="46">
        <v>3.2634000000000003E-2</v>
      </c>
      <c r="E47" s="46">
        <v>3.2634000000000003E-2</v>
      </c>
      <c r="F47" s="47"/>
      <c r="G47" s="47"/>
    </row>
    <row r="48" spans="1:7" ht="15" customHeight="1" x14ac:dyDescent="0.25">
      <c r="A48" s="17" t="s">
        <v>74</v>
      </c>
      <c r="B48" s="18" t="s">
        <v>75</v>
      </c>
      <c r="C48" s="14" t="s">
        <v>131</v>
      </c>
      <c r="D48" s="46"/>
      <c r="E48" s="46"/>
      <c r="F48" s="47">
        <v>1.78E-2</v>
      </c>
      <c r="G48" s="47">
        <v>1.78E-2</v>
      </c>
    </row>
    <row r="49" spans="1:7" ht="15" customHeight="1" x14ac:dyDescent="0.25">
      <c r="A49" s="17" t="s">
        <v>76</v>
      </c>
      <c r="B49" s="18" t="s">
        <v>73</v>
      </c>
      <c r="C49" s="14" t="s">
        <v>131</v>
      </c>
      <c r="D49" s="46"/>
      <c r="E49" s="46"/>
      <c r="F49" s="47">
        <v>1.6E-2</v>
      </c>
      <c r="G49" s="47">
        <v>1.6E-2</v>
      </c>
    </row>
    <row r="50" spans="1:7" ht="15" customHeight="1" x14ac:dyDescent="0.25">
      <c r="A50" s="17" t="s">
        <v>77</v>
      </c>
      <c r="B50" s="18" t="s">
        <v>78</v>
      </c>
      <c r="C50" s="14" t="s">
        <v>131</v>
      </c>
      <c r="D50" s="46"/>
      <c r="E50" s="46"/>
      <c r="F50" s="47"/>
      <c r="G50" s="47"/>
    </row>
    <row r="51" spans="1:7" ht="15" customHeight="1" x14ac:dyDescent="0.25">
      <c r="A51" s="17" t="s">
        <v>1</v>
      </c>
      <c r="B51" s="18" t="s">
        <v>79</v>
      </c>
      <c r="C51" s="14" t="s">
        <v>131</v>
      </c>
      <c r="D51" s="21"/>
      <c r="E51" s="21"/>
      <c r="F51" s="23"/>
      <c r="G51" s="23"/>
    </row>
    <row r="52" spans="1:7" ht="15" customHeight="1" x14ac:dyDescent="0.25">
      <c r="A52" s="17" t="s">
        <v>80</v>
      </c>
      <c r="B52" s="18" t="s">
        <v>81</v>
      </c>
      <c r="C52" s="14" t="s">
        <v>131</v>
      </c>
      <c r="D52" s="23"/>
      <c r="E52" s="23"/>
      <c r="F52" s="23"/>
      <c r="G52" s="23"/>
    </row>
    <row r="53" spans="1:7" ht="15" customHeight="1" x14ac:dyDescent="0.25">
      <c r="A53" s="17" t="s">
        <v>82</v>
      </c>
      <c r="B53" s="18" t="s">
        <v>83</v>
      </c>
      <c r="C53" s="14" t="s">
        <v>131</v>
      </c>
      <c r="D53" s="21"/>
      <c r="E53" s="21"/>
      <c r="F53" s="23"/>
      <c r="G53" s="23"/>
    </row>
    <row r="55" spans="1:7" ht="15" customHeight="1" outlineLevel="1" x14ac:dyDescent="0.25">
      <c r="A55" s="3" t="s">
        <v>84</v>
      </c>
      <c r="B55" s="1" t="s">
        <v>132</v>
      </c>
    </row>
    <row r="56" spans="1:7" ht="15" customHeight="1" outlineLevel="1" x14ac:dyDescent="0.25">
      <c r="B56" s="1" t="s">
        <v>133</v>
      </c>
    </row>
    <row r="57" spans="1:7" ht="15" customHeight="1" outlineLevel="1" x14ac:dyDescent="0.25">
      <c r="B57" s="1" t="s">
        <v>85</v>
      </c>
    </row>
    <row r="59" spans="1:7" ht="15" customHeight="1" x14ac:dyDescent="0.25">
      <c r="G59" s="4" t="s">
        <v>86</v>
      </c>
    </row>
    <row r="60" spans="1:7" ht="15" customHeight="1" x14ac:dyDescent="0.25">
      <c r="A60" s="62" t="s">
        <v>13</v>
      </c>
      <c r="B60" s="62" t="s">
        <v>87</v>
      </c>
      <c r="C60" s="62"/>
      <c r="D60" s="62"/>
      <c r="E60" s="62"/>
      <c r="F60" s="62"/>
      <c r="G60" s="62"/>
    </row>
    <row r="61" spans="1:7" ht="15" customHeight="1" x14ac:dyDescent="0.25">
      <c r="A61" s="62"/>
      <c r="B61" s="63" t="s">
        <v>88</v>
      </c>
      <c r="C61" s="63" t="s">
        <v>16</v>
      </c>
      <c r="D61" s="65" t="s">
        <v>134</v>
      </c>
      <c r="E61" s="65"/>
      <c r="F61" s="14" t="s">
        <v>17</v>
      </c>
      <c r="G61" s="14" t="s">
        <v>18</v>
      </c>
    </row>
    <row r="62" spans="1:7" ht="15" customHeight="1" x14ac:dyDescent="0.25">
      <c r="A62" s="62"/>
      <c r="B62" s="63"/>
      <c r="C62" s="63"/>
      <c r="D62" s="65"/>
      <c r="E62" s="65"/>
      <c r="F62" s="11" t="s">
        <v>135</v>
      </c>
      <c r="G62" s="11" t="s">
        <v>135</v>
      </c>
    </row>
    <row r="63" spans="1:7" ht="15" customHeight="1" x14ac:dyDescent="0.25">
      <c r="A63" s="15">
        <v>1</v>
      </c>
      <c r="B63" s="15">
        <v>2</v>
      </c>
      <c r="C63" s="15" t="s">
        <v>20</v>
      </c>
      <c r="D63" s="66" t="s">
        <v>136</v>
      </c>
      <c r="E63" s="66"/>
      <c r="F63" s="15" t="s">
        <v>89</v>
      </c>
      <c r="G63" s="15" t="s">
        <v>90</v>
      </c>
    </row>
    <row r="64" spans="1:7" ht="15" customHeight="1" x14ac:dyDescent="0.25">
      <c r="A64" s="16" t="s">
        <v>91</v>
      </c>
      <c r="B64" s="19" t="s">
        <v>92</v>
      </c>
      <c r="C64" s="11" t="s">
        <v>137</v>
      </c>
      <c r="D64" s="67" t="s">
        <v>138</v>
      </c>
      <c r="E64" s="67"/>
      <c r="F64" s="24">
        <f>IFERROR(E42/(E46),0)</f>
        <v>25.695419319770149</v>
      </c>
      <c r="G64" s="25">
        <f>IFERROR(G42/(G48+G50),0)</f>
        <v>11.741011235955057</v>
      </c>
    </row>
    <row r="65" spans="1:11" ht="15" customHeight="1" x14ac:dyDescent="0.25">
      <c r="A65" s="16" t="s">
        <v>93</v>
      </c>
      <c r="B65" s="19" t="s">
        <v>94</v>
      </c>
      <c r="C65" s="11" t="s">
        <v>139</v>
      </c>
      <c r="D65" s="67" t="s">
        <v>140</v>
      </c>
      <c r="E65" s="67"/>
      <c r="F65" s="26">
        <f>E42</f>
        <v>0.99271682999999999</v>
      </c>
      <c r="G65" s="27">
        <f>G42</f>
        <v>0.20899000000000001</v>
      </c>
    </row>
    <row r="66" spans="1:11" ht="15" customHeight="1" x14ac:dyDescent="0.25">
      <c r="A66" s="16" t="s">
        <v>95</v>
      </c>
      <c r="B66" s="19" t="s">
        <v>96</v>
      </c>
      <c r="C66" s="11" t="s">
        <v>139</v>
      </c>
      <c r="D66" s="67"/>
      <c r="E66" s="67"/>
      <c r="F66" s="26">
        <v>-0.17100000000000001</v>
      </c>
      <c r="G66" s="27">
        <v>-8.4400000000000003E-2</v>
      </c>
    </row>
    <row r="67" spans="1:11" ht="15" customHeight="1" x14ac:dyDescent="0.25">
      <c r="A67" s="28" t="s">
        <v>97</v>
      </c>
      <c r="B67" s="29" t="s">
        <v>98</v>
      </c>
      <c r="C67" s="30" t="s">
        <v>99</v>
      </c>
      <c r="D67" s="64" t="s">
        <v>141</v>
      </c>
      <c r="E67" s="64"/>
      <c r="F67" s="31">
        <f t="shared" ref="F67" si="7">IFERROR((F66/F65)*100,0)</f>
        <v>-17.225455923820697</v>
      </c>
      <c r="G67" s="20">
        <f>IFERROR((G66/G65)*100,0)</f>
        <v>-40.384707402268049</v>
      </c>
    </row>
    <row r="68" spans="1:11" ht="15" customHeight="1" x14ac:dyDescent="0.25">
      <c r="A68" s="28" t="s">
        <v>100</v>
      </c>
      <c r="B68" s="29" t="s">
        <v>101</v>
      </c>
      <c r="C68" s="30" t="s">
        <v>130</v>
      </c>
      <c r="D68" s="64"/>
      <c r="E68" s="64"/>
      <c r="F68" s="32">
        <v>0</v>
      </c>
      <c r="G68" s="32">
        <v>0</v>
      </c>
    </row>
    <row r="69" spans="1:11" ht="15" customHeight="1" x14ac:dyDescent="0.25">
      <c r="A69" s="16" t="s">
        <v>102</v>
      </c>
      <c r="B69" s="16" t="s">
        <v>103</v>
      </c>
      <c r="C69" s="11" t="s">
        <v>139</v>
      </c>
      <c r="D69" s="67" t="s">
        <v>142</v>
      </c>
      <c r="E69" s="67"/>
      <c r="F69" s="26">
        <f t="shared" ref="F69" si="8">SUM(F65:F66)</f>
        <v>0.82171682999999995</v>
      </c>
      <c r="G69" s="27">
        <f>SUM(G65:G66)</f>
        <v>0.12459000000000001</v>
      </c>
    </row>
    <row r="70" spans="1:11" ht="15" customHeight="1" x14ac:dyDescent="0.25">
      <c r="A70" s="28" t="s">
        <v>104</v>
      </c>
      <c r="B70" s="28" t="s">
        <v>105</v>
      </c>
      <c r="C70" s="30" t="s">
        <v>143</v>
      </c>
      <c r="D70" s="64" t="s">
        <v>144</v>
      </c>
      <c r="E70" s="64"/>
      <c r="F70" s="23">
        <f>E46</f>
        <v>3.8634000000000002E-2</v>
      </c>
      <c r="G70" s="21">
        <f>G48+G50</f>
        <v>1.78E-2</v>
      </c>
    </row>
    <row r="71" spans="1:11" ht="15" customHeight="1" x14ac:dyDescent="0.25">
      <c r="A71" s="16" t="s">
        <v>106</v>
      </c>
      <c r="B71" s="16" t="s">
        <v>107</v>
      </c>
      <c r="C71" s="11" t="s">
        <v>145</v>
      </c>
      <c r="D71" s="67" t="s">
        <v>146</v>
      </c>
      <c r="E71" s="67"/>
      <c r="F71" s="24">
        <f>ROUND(IFERROR(F69/F70,0),2)</f>
        <v>21.27</v>
      </c>
      <c r="G71" s="25">
        <f>ROUND(IFERROR(G69/G70,0),2)</f>
        <v>7</v>
      </c>
    </row>
    <row r="72" spans="1:11" ht="15" customHeight="1" x14ac:dyDescent="0.25">
      <c r="A72" s="16" t="s">
        <v>108</v>
      </c>
      <c r="B72" s="16" t="s">
        <v>109</v>
      </c>
      <c r="C72" s="11" t="s">
        <v>145</v>
      </c>
      <c r="D72" s="67" t="s">
        <v>147</v>
      </c>
      <c r="E72" s="67"/>
      <c r="F72" s="24">
        <f>F71*1.1</f>
        <v>23.397000000000002</v>
      </c>
      <c r="G72" s="25">
        <f>G71*1.15</f>
        <v>8.0499999999999989</v>
      </c>
    </row>
    <row r="74" spans="1:11" ht="15" customHeight="1" outlineLevel="1" x14ac:dyDescent="0.25">
      <c r="A74" s="70" t="s">
        <v>200</v>
      </c>
      <c r="B74" s="70"/>
      <c r="C74" s="70"/>
      <c r="D74" s="70"/>
      <c r="E74" s="70"/>
      <c r="F74" s="70"/>
      <c r="G74" s="70"/>
      <c r="H74" s="7"/>
      <c r="I74" s="7"/>
      <c r="J74" s="7"/>
      <c r="K74" s="7"/>
    </row>
    <row r="75" spans="1:11" ht="15" customHeight="1" outlineLevel="1" x14ac:dyDescent="0.25">
      <c r="A75" s="70" t="s">
        <v>148</v>
      </c>
      <c r="B75" s="70"/>
      <c r="C75" s="70"/>
      <c r="D75" s="70"/>
      <c r="E75" s="70"/>
      <c r="F75" s="70"/>
      <c r="G75" s="70"/>
      <c r="H75" s="7"/>
      <c r="I75" s="7"/>
      <c r="J75" s="7"/>
      <c r="K75" s="7"/>
    </row>
    <row r="76" spans="1:11" ht="15" customHeight="1" outlineLevel="1" x14ac:dyDescent="0.25">
      <c r="G76" s="3" t="s">
        <v>110</v>
      </c>
    </row>
    <row r="77" spans="1:11" ht="15" customHeight="1" outlineLevel="1" x14ac:dyDescent="0.25">
      <c r="A77" s="62" t="s">
        <v>13</v>
      </c>
      <c r="B77" s="71" t="s">
        <v>111</v>
      </c>
      <c r="C77" s="72"/>
      <c r="D77" s="72"/>
      <c r="E77" s="72"/>
      <c r="F77" s="72"/>
      <c r="G77" s="73"/>
    </row>
    <row r="78" spans="1:11" ht="15" customHeight="1" outlineLevel="1" x14ac:dyDescent="0.25">
      <c r="A78" s="62"/>
      <c r="B78" s="63" t="s">
        <v>88</v>
      </c>
      <c r="C78" s="63" t="s">
        <v>16</v>
      </c>
      <c r="D78" s="74" t="s">
        <v>134</v>
      </c>
      <c r="E78" s="75"/>
      <c r="F78" s="14" t="s">
        <v>17</v>
      </c>
      <c r="G78" s="14" t="s">
        <v>18</v>
      </c>
    </row>
    <row r="79" spans="1:11" ht="15" customHeight="1" outlineLevel="1" x14ac:dyDescent="0.25">
      <c r="A79" s="62"/>
      <c r="B79" s="63"/>
      <c r="C79" s="63"/>
      <c r="D79" s="76"/>
      <c r="E79" s="77"/>
      <c r="F79" s="11" t="s">
        <v>135</v>
      </c>
      <c r="G79" s="11" t="s">
        <v>135</v>
      </c>
    </row>
    <row r="80" spans="1:11" ht="15" customHeight="1" outlineLevel="1" x14ac:dyDescent="0.25">
      <c r="A80" s="15">
        <v>1</v>
      </c>
      <c r="B80" s="15">
        <v>2</v>
      </c>
      <c r="C80" s="15" t="s">
        <v>20</v>
      </c>
      <c r="D80" s="68" t="s">
        <v>136</v>
      </c>
      <c r="E80" s="69"/>
      <c r="F80" s="15" t="s">
        <v>112</v>
      </c>
      <c r="G80" s="15" t="s">
        <v>113</v>
      </c>
    </row>
    <row r="81" spans="1:7" ht="15" customHeight="1" outlineLevel="1" x14ac:dyDescent="0.25">
      <c r="A81" s="16" t="s">
        <v>114</v>
      </c>
      <c r="B81" s="19" t="s">
        <v>115</v>
      </c>
      <c r="C81" s="11" t="s">
        <v>149</v>
      </c>
      <c r="D81" s="83" t="s">
        <v>150</v>
      </c>
      <c r="E81" s="84"/>
      <c r="F81" s="26">
        <v>4.9000000000000002E-2</v>
      </c>
      <c r="G81" s="26"/>
    </row>
    <row r="82" spans="1:7" ht="15" customHeight="1" outlineLevel="1" x14ac:dyDescent="0.25">
      <c r="A82" s="28" t="s">
        <v>116</v>
      </c>
      <c r="B82" s="29" t="s">
        <v>117</v>
      </c>
      <c r="C82" s="30" t="s">
        <v>99</v>
      </c>
      <c r="D82" s="85" t="s">
        <v>151</v>
      </c>
      <c r="E82" s="86"/>
      <c r="F82" s="31">
        <f>IFERROR((F81/F69)*100,0)</f>
        <v>5.9631247908114533</v>
      </c>
      <c r="G82" s="20"/>
    </row>
    <row r="83" spans="1:7" ht="15" customHeight="1" outlineLevel="1" x14ac:dyDescent="0.25">
      <c r="A83" s="16" t="s">
        <v>118</v>
      </c>
      <c r="B83" s="19" t="s">
        <v>119</v>
      </c>
      <c r="C83" s="11" t="s">
        <v>130</v>
      </c>
      <c r="D83" s="83" t="s">
        <v>152</v>
      </c>
      <c r="E83" s="84"/>
      <c r="F83" s="26">
        <f>F69-F81</f>
        <v>0.77271682999999991</v>
      </c>
      <c r="G83" s="27"/>
    </row>
    <row r="84" spans="1:7" ht="15" customHeight="1" outlineLevel="1" x14ac:dyDescent="0.25">
      <c r="A84" s="28" t="s">
        <v>120</v>
      </c>
      <c r="B84" s="29" t="s">
        <v>121</v>
      </c>
      <c r="C84" s="30" t="s">
        <v>130</v>
      </c>
      <c r="D84" s="85" t="s">
        <v>153</v>
      </c>
      <c r="E84" s="86"/>
      <c r="F84" s="23">
        <f>F65*(1-F82%)</f>
        <v>0.93351988660771235</v>
      </c>
      <c r="G84" s="23"/>
    </row>
    <row r="85" spans="1:7" ht="15" customHeight="1" outlineLevel="1" x14ac:dyDescent="0.25">
      <c r="A85" s="28" t="s">
        <v>122</v>
      </c>
      <c r="B85" s="29" t="s">
        <v>154</v>
      </c>
      <c r="C85" s="30" t="s">
        <v>130</v>
      </c>
      <c r="D85" s="85" t="s">
        <v>155</v>
      </c>
      <c r="E85" s="86"/>
      <c r="F85" s="23">
        <f>F83-F84</f>
        <v>-0.16080305660771244</v>
      </c>
      <c r="G85" s="23"/>
    </row>
    <row r="86" spans="1:7" ht="15" customHeight="1" outlineLevel="1" x14ac:dyDescent="0.25">
      <c r="A86" s="16" t="s">
        <v>123</v>
      </c>
      <c r="B86" s="16" t="s">
        <v>124</v>
      </c>
      <c r="C86" s="11" t="s">
        <v>145</v>
      </c>
      <c r="D86" s="83" t="s">
        <v>156</v>
      </c>
      <c r="E86" s="84"/>
      <c r="F86" s="24">
        <f>ROUND(IFERROR(F83/F70,0),3)</f>
        <v>20.001000000000001</v>
      </c>
      <c r="G86" s="25"/>
    </row>
    <row r="87" spans="1:7" ht="15" customHeight="1" outlineLevel="1" x14ac:dyDescent="0.25">
      <c r="A87" s="16" t="s">
        <v>125</v>
      </c>
      <c r="B87" s="16" t="s">
        <v>126</v>
      </c>
      <c r="C87" s="11" t="s">
        <v>145</v>
      </c>
      <c r="D87" s="83" t="s">
        <v>157</v>
      </c>
      <c r="E87" s="84"/>
      <c r="F87" s="24">
        <f>F86*1.12</f>
        <v>22.401120000000002</v>
      </c>
      <c r="G87" s="25"/>
    </row>
    <row r="88" spans="1:7" ht="20.100000000000001" customHeight="1" outlineLevel="1" x14ac:dyDescent="0.25">
      <c r="A88" s="87" t="s">
        <v>158</v>
      </c>
      <c r="B88" s="88" t="s">
        <v>159</v>
      </c>
      <c r="C88" s="89"/>
      <c r="D88" s="89"/>
      <c r="E88" s="90"/>
      <c r="F88" s="33" t="s">
        <v>127</v>
      </c>
      <c r="G88" s="33"/>
    </row>
    <row r="89" spans="1:7" ht="20.100000000000001" customHeight="1" outlineLevel="1" x14ac:dyDescent="0.25">
      <c r="A89" s="87"/>
      <c r="B89" s="91"/>
      <c r="C89" s="92"/>
      <c r="D89" s="92"/>
      <c r="E89" s="93"/>
      <c r="F89" s="34">
        <v>150</v>
      </c>
      <c r="G89" s="34"/>
    </row>
    <row r="90" spans="1:7" ht="20.100000000000001" customHeight="1" outlineLevel="1" x14ac:dyDescent="0.25">
      <c r="A90" s="87"/>
      <c r="B90" s="94"/>
      <c r="C90" s="95"/>
      <c r="D90" s="95"/>
      <c r="E90" s="96"/>
      <c r="F90" s="34">
        <v>150</v>
      </c>
      <c r="G90" s="34"/>
    </row>
    <row r="91" spans="1:7" ht="15" customHeight="1" outlineLevel="1" x14ac:dyDescent="0.25"/>
    <row r="93" spans="1:7" ht="15" customHeight="1" x14ac:dyDescent="0.25">
      <c r="A93" s="78" t="s">
        <v>160</v>
      </c>
      <c r="B93" s="79"/>
      <c r="C93" s="80" t="s">
        <v>194</v>
      </c>
      <c r="D93" s="81"/>
      <c r="E93" s="81"/>
      <c r="F93" s="81"/>
      <c r="G93" s="82"/>
    </row>
    <row r="94" spans="1:7" ht="15" customHeight="1" x14ac:dyDescent="0.25">
      <c r="A94" s="78" t="s">
        <v>161</v>
      </c>
      <c r="B94" s="79"/>
      <c r="C94" s="80" t="s">
        <v>195</v>
      </c>
      <c r="D94" s="81"/>
      <c r="E94" s="81"/>
      <c r="F94" s="81"/>
      <c r="G94" s="82"/>
    </row>
    <row r="95" spans="1:7" ht="15" customHeight="1" x14ac:dyDescent="0.25">
      <c r="A95" s="78" t="s">
        <v>162</v>
      </c>
      <c r="B95" s="79"/>
      <c r="C95" s="97">
        <v>381299010</v>
      </c>
      <c r="D95" s="98"/>
      <c r="E95" s="98"/>
      <c r="F95" s="98"/>
      <c r="G95" s="99"/>
    </row>
    <row r="96" spans="1:7" ht="15" customHeight="1" x14ac:dyDescent="0.25">
      <c r="A96" s="78" t="s">
        <v>163</v>
      </c>
      <c r="B96" s="79"/>
      <c r="C96" s="100" t="s">
        <v>196</v>
      </c>
      <c r="D96" s="81"/>
      <c r="E96" s="81"/>
      <c r="F96" s="81"/>
      <c r="G96" s="82"/>
    </row>
    <row r="97" spans="1:7" ht="15" customHeight="1" x14ac:dyDescent="0.25">
      <c r="A97" s="78" t="s">
        <v>164</v>
      </c>
      <c r="B97" s="79"/>
      <c r="C97" s="101">
        <v>44525</v>
      </c>
      <c r="D97" s="102"/>
      <c r="E97" s="102"/>
      <c r="F97" s="102"/>
      <c r="G97" s="103"/>
    </row>
    <row r="98" spans="1:7" ht="15" customHeight="1" x14ac:dyDescent="0.25">
      <c r="A98" s="78" t="s">
        <v>165</v>
      </c>
      <c r="B98" s="79"/>
      <c r="C98" s="80" t="s">
        <v>197</v>
      </c>
      <c r="D98" s="81"/>
      <c r="E98" s="81"/>
      <c r="F98" s="81"/>
      <c r="G98" s="82"/>
    </row>
    <row r="100" spans="1:7" ht="15" customHeight="1" x14ac:dyDescent="0.25">
      <c r="A100" s="41"/>
      <c r="B100" s="42"/>
    </row>
  </sheetData>
  <mergeCells count="56">
    <mergeCell ref="A98:B98"/>
    <mergeCell ref="C98:G98"/>
    <mergeCell ref="A95:B95"/>
    <mergeCell ref="C95:G95"/>
    <mergeCell ref="A96:B96"/>
    <mergeCell ref="C96:G96"/>
    <mergeCell ref="A97:B97"/>
    <mergeCell ref="C97:G97"/>
    <mergeCell ref="A94:B94"/>
    <mergeCell ref="C94:G94"/>
    <mergeCell ref="D81:E81"/>
    <mergeCell ref="D82:E82"/>
    <mergeCell ref="D83:E83"/>
    <mergeCell ref="D84:E84"/>
    <mergeCell ref="D85:E85"/>
    <mergeCell ref="D86:E86"/>
    <mergeCell ref="D87:E87"/>
    <mergeCell ref="A88:A90"/>
    <mergeCell ref="B88:E90"/>
    <mergeCell ref="A93:B93"/>
    <mergeCell ref="C93:G93"/>
    <mergeCell ref="D80:E80"/>
    <mergeCell ref="D69:E69"/>
    <mergeCell ref="D70:E70"/>
    <mergeCell ref="D71:E71"/>
    <mergeCell ref="D72:E72"/>
    <mergeCell ref="A74:G74"/>
    <mergeCell ref="A75:G75"/>
    <mergeCell ref="A77:A79"/>
    <mergeCell ref="B77:G77"/>
    <mergeCell ref="B78:B79"/>
    <mergeCell ref="C78:C79"/>
    <mergeCell ref="D78:E79"/>
    <mergeCell ref="D68:E68"/>
    <mergeCell ref="A60:A62"/>
    <mergeCell ref="B60:G60"/>
    <mergeCell ref="B61:B62"/>
    <mergeCell ref="C61:C62"/>
    <mergeCell ref="D61:E62"/>
    <mergeCell ref="D63:E63"/>
    <mergeCell ref="D64:E64"/>
    <mergeCell ref="D65:E65"/>
    <mergeCell ref="D66:E66"/>
    <mergeCell ref="D67:E67"/>
    <mergeCell ref="A13:A16"/>
    <mergeCell ref="B13:G13"/>
    <mergeCell ref="B14:B16"/>
    <mergeCell ref="C14:C16"/>
    <mergeCell ref="D14:E14"/>
    <mergeCell ref="F14:G14"/>
    <mergeCell ref="C11:G11"/>
    <mergeCell ref="A3:G3"/>
    <mergeCell ref="C6:G6"/>
    <mergeCell ref="C7:F7"/>
    <mergeCell ref="C8:F8"/>
    <mergeCell ref="C9:G10"/>
  </mergeCells>
  <hyperlinks>
    <hyperlink ref="C96" r:id="rId1"/>
  </hyperlinks>
  <printOptions horizontalCentered="1"/>
  <pageMargins left="0.39370078740157483" right="0.39370078740157483" top="0.59055118110236227" bottom="0.59055118110236227" header="0.31496062992125984" footer="0.31496062992125984"/>
  <pageSetup paperSize="9" scale="84" orientation="portrait" blackAndWhite="1" r:id="rId2"/>
  <rowBreaks count="1" manualBreakCount="1">
    <brk id="57" max="6" man="1"/>
  </rowBreaks>
  <colBreaks count="1" manualBreakCount="1">
    <brk id="7" max="89"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heetViews>
  <sheetFormatPr defaultRowHeight="15" x14ac:dyDescent="0.25"/>
  <cols>
    <col min="1" max="1" width="17.42578125" customWidth="1"/>
    <col min="2" max="2" width="34.140625" customWidth="1"/>
    <col min="3" max="4" width="15.5703125" customWidth="1"/>
  </cols>
  <sheetData>
    <row r="1" spans="1:4" x14ac:dyDescent="0.25">
      <c r="A1" s="37" t="s">
        <v>169</v>
      </c>
    </row>
    <row r="3" spans="1:4" x14ac:dyDescent="0.25">
      <c r="A3" t="s">
        <v>191</v>
      </c>
      <c r="B3" t="s">
        <v>190</v>
      </c>
      <c r="C3" t="s">
        <v>192</v>
      </c>
      <c r="D3" t="s">
        <v>193</v>
      </c>
    </row>
    <row r="4" spans="1:4" x14ac:dyDescent="0.25">
      <c r="A4" t="s">
        <v>170</v>
      </c>
    </row>
    <row r="5" spans="1:4" x14ac:dyDescent="0.25">
      <c r="A5" t="s">
        <v>173</v>
      </c>
      <c r="B5" s="1" t="s">
        <v>171</v>
      </c>
      <c r="C5" t="s">
        <v>173</v>
      </c>
      <c r="D5" s="38" t="s">
        <v>168</v>
      </c>
    </row>
    <row r="6" spans="1:4" x14ac:dyDescent="0.25">
      <c r="A6" t="s">
        <v>174</v>
      </c>
      <c r="B6" s="1" t="s">
        <v>172</v>
      </c>
      <c r="C6" t="s">
        <v>173</v>
      </c>
      <c r="D6" s="38" t="s">
        <v>168</v>
      </c>
    </row>
    <row r="7" spans="1:4" x14ac:dyDescent="0.25">
      <c r="A7" t="s">
        <v>175</v>
      </c>
      <c r="B7" s="1"/>
      <c r="D7" s="39"/>
    </row>
    <row r="8" spans="1:4" x14ac:dyDescent="0.25">
      <c r="A8" t="s">
        <v>176</v>
      </c>
      <c r="B8" s="1" t="s">
        <v>189</v>
      </c>
      <c r="C8" t="s">
        <v>173</v>
      </c>
      <c r="D8" s="38" t="s">
        <v>168</v>
      </c>
    </row>
    <row r="9" spans="1:4" x14ac:dyDescent="0.25">
      <c r="D9" s="39"/>
    </row>
    <row r="10" spans="1:4" x14ac:dyDescent="0.25">
      <c r="D10" s="39"/>
    </row>
    <row r="11" spans="1:4" x14ac:dyDescent="0.25">
      <c r="A11" t="s">
        <v>177</v>
      </c>
      <c r="D11" s="39"/>
    </row>
    <row r="12" spans="1:4" x14ac:dyDescent="0.25">
      <c r="A12" t="s">
        <v>173</v>
      </c>
      <c r="B12" s="35" t="s">
        <v>178</v>
      </c>
      <c r="C12" t="s">
        <v>173</v>
      </c>
      <c r="D12" s="38" t="s">
        <v>168</v>
      </c>
    </row>
    <row r="13" spans="1:4" x14ac:dyDescent="0.25">
      <c r="A13" t="s">
        <v>185</v>
      </c>
      <c r="B13" s="35" t="s">
        <v>179</v>
      </c>
      <c r="C13" t="s">
        <v>173</v>
      </c>
      <c r="D13" s="38" t="s">
        <v>168</v>
      </c>
    </row>
    <row r="14" spans="1:4" x14ac:dyDescent="0.25">
      <c r="A14" t="s">
        <v>174</v>
      </c>
      <c r="B14" s="35" t="s">
        <v>180</v>
      </c>
      <c r="C14" t="s">
        <v>173</v>
      </c>
      <c r="D14" s="38" t="s">
        <v>168</v>
      </c>
    </row>
    <row r="15" spans="1:4" x14ac:dyDescent="0.25">
      <c r="A15" t="s">
        <v>176</v>
      </c>
      <c r="B15" s="35" t="s">
        <v>181</v>
      </c>
      <c r="C15" t="s">
        <v>173</v>
      </c>
      <c r="D15" s="38" t="s">
        <v>168</v>
      </c>
    </row>
    <row r="16" spans="1:4" x14ac:dyDescent="0.25">
      <c r="A16" t="s">
        <v>186</v>
      </c>
      <c r="B16" s="36" t="s">
        <v>182</v>
      </c>
      <c r="C16" t="s">
        <v>173</v>
      </c>
      <c r="D16" s="38" t="s">
        <v>168</v>
      </c>
    </row>
    <row r="17" spans="1:4" x14ac:dyDescent="0.25">
      <c r="A17" t="s">
        <v>187</v>
      </c>
      <c r="B17" s="36" t="s">
        <v>183</v>
      </c>
      <c r="C17" t="s">
        <v>173</v>
      </c>
      <c r="D17" s="38" t="s">
        <v>168</v>
      </c>
    </row>
    <row r="18" spans="1:4" x14ac:dyDescent="0.25">
      <c r="A18" t="s">
        <v>188</v>
      </c>
      <c r="B18" s="36" t="s">
        <v>184</v>
      </c>
      <c r="C18" t="s">
        <v>173</v>
      </c>
      <c r="D18" s="38" t="s">
        <v>168</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3</vt:i4>
      </vt:variant>
    </vt:vector>
  </HeadingPairs>
  <TitlesOfParts>
    <vt:vector size="5" baseType="lpstr">
      <vt:lpstr>Kalkulace dle MZe</vt:lpstr>
      <vt:lpstr>Příloha</vt:lpstr>
      <vt:lpstr>'Kalkulace dle MZe'!DVSC</vt:lpstr>
      <vt:lpstr>'Kalkulace dle MZe'!JDSC</vt:lpstr>
      <vt:lpstr>'Kalkulace dle MZe'!Oblast_tisku</vt:lpstr>
    </vt:vector>
  </TitlesOfParts>
  <Company>Čevak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Klímová Dana</dc:creator>
  <cp:lastModifiedBy>Uzivatel</cp:lastModifiedBy>
  <cp:lastPrinted>2021-11-30T10:02:39Z</cp:lastPrinted>
  <dcterms:created xsi:type="dcterms:W3CDTF">2018-11-15T10:54:42Z</dcterms:created>
  <dcterms:modified xsi:type="dcterms:W3CDTF">2023-11-29T09:27:03Z</dcterms:modified>
</cp:coreProperties>
</file>